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913" documentId="120_S{2AC9BD13-BADA-5192-A53E-5A8FF88502F6}" xr6:coauthVersionLast="47" xr6:coauthVersionMax="47" xr10:uidLastSave="{31D718D6-7ECE-4B00-B427-F4137AAA646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3" i="4"/>
  <c r="G6" i="4"/>
  <c r="G7" i="4"/>
  <c r="G8" i="4"/>
  <c r="G9" i="4"/>
  <c r="G10" i="4"/>
  <c r="G11" i="4"/>
  <c r="G12" i="4"/>
  <c r="B3" i="1"/>
  <c r="G3" i="1"/>
  <c r="I3" i="1"/>
  <c r="J3" i="1"/>
  <c r="L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1" i="5"/>
  <c r="L22" i="5"/>
  <c r="L23" i="5"/>
  <c r="L24" i="5"/>
  <c r="L25" i="5"/>
  <c r="L26" i="5"/>
  <c r="L27" i="5"/>
  <c r="L28" i="5"/>
  <c r="L29" i="5"/>
  <c r="L30" i="5"/>
  <c r="J21" i="5"/>
  <c r="J22" i="5"/>
  <c r="J23" i="5"/>
  <c r="J24" i="5"/>
  <c r="J25" i="5"/>
  <c r="J26" i="5"/>
  <c r="J27" i="5"/>
  <c r="J28" i="5"/>
  <c r="J29" i="5"/>
  <c r="J30" i="5"/>
  <c r="I21" i="5"/>
  <c r="I22" i="5"/>
  <c r="I23" i="5"/>
  <c r="I24" i="5"/>
  <c r="I25" i="5"/>
  <c r="I26" i="5"/>
  <c r="I27" i="5"/>
  <c r="I28" i="5"/>
  <c r="I29" i="5"/>
  <c r="I30" i="5"/>
  <c r="G21" i="5"/>
  <c r="G22" i="5"/>
  <c r="G23" i="5"/>
  <c r="G24" i="5"/>
  <c r="G25" i="5"/>
  <c r="G26" i="5"/>
  <c r="G27" i="5"/>
  <c r="G28" i="5"/>
  <c r="G29" i="5"/>
  <c r="G30" i="5"/>
  <c r="B21" i="5"/>
  <c r="B22" i="5"/>
  <c r="B23" i="5"/>
  <c r="B24" i="5"/>
  <c r="B25" i="5"/>
  <c r="B26" i="5"/>
  <c r="B27" i="5"/>
  <c r="B28" i="5"/>
  <c r="B29" i="5"/>
  <c r="B30"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<sst xmlns="http://schemas.openxmlformats.org/spreadsheetml/2006/main" count="181602" uniqueCount="39214">
  <si>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</si>
  <si>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</si>
  <si>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</si>
  <si>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</si>
  <si>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</si>
  <si>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</si>
  <si>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</si>
  <si>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</si>
  <si>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</si>
  <si>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</si>
  <si>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</si>
  <si>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</si>
  <si>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</si>
  <si>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</si>
  <si>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</si>
  <si>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</si>
  <si>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</si>
  <si>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</si>
  <si>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</si>
  <si>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</si>
  <si>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</si>
  <si>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</si>
  <si>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</si>
  <si>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</si>
  <si>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</si>
  <si>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</si>
  <si>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</si>
  <si>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</si>
  <si>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</si>
  <si>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</si>
  <si>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</si>
  <si>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</si>
  <si>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</si>
  <si>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</si>
  <si>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</si>
  <si>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</si>
  <si>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</si>
  <si>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</si>
  <si>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</si>
  <si>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</si>
  <si>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</si>
  <si>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</si>
  <si>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</si>
  <si>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</si>
  <si>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</si>
  <si>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</si>
  <si>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</si>
  <si>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</si>
  <si>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</si>
  <si>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</si>
  <si>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</si>
  <si>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</si>
  <si>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</si>
  <si>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</si>
  <si>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</si>
  <si>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</si>
  <si>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</si>
  <si>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</si>
  <si>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</si>
  <si>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</si>
  <si>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</si>
  <si>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</si>
  <si>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</si>
  <si>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</si>
  <si>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</si>
  <si>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</si>
  <si>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</si>
  <si>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</si>
  <si>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</si>
  <si>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</si>
  <si>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</si>
  <si>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</si>
  <si>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</si>
  <si>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</si>
  <si>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</si>
  <si>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</si>
  <si>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</si>
  <si>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</si>
  <si>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</si>
  <si>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</si>
  <si>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</si>
  <si>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</si>
  <si>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</si>
  <si>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</si>
  <si>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</si>
  <si>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</si>
  <si>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</si>
  <si>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</si>
  <si>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</si>
  <si>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</si>
  <si>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</si>
  <si>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</si>
  <si>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</si>
  <si>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</si>
  <si>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</si>
  <si>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</si>
  <si>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</si>
  <si>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</si>
  <si>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</si>
  <si>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</si>
  <si>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</si>
  <si>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</si>
  <si>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</si>
  <si>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</si>
  <si>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</si>
  <si>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</si>
  <si>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</si>
  <si>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</si>
  <si>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</si>
  <si>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</si>
  <si>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</si>
  <si>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</si>
  <si>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</si>
  <si>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</si>
  <si>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</si>
  <si>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</si>
  <si>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</si>
  <si>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</si>
  <si>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</si>
  <si>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</si>
  <si>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</si>
  <si>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</si>
  <si>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</si>
  <si>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</si>
  <si>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</si>
  <si>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</si>
  <si>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</si>
  <si>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</si>
  <si>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</si>
  <si>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</si>
  <si>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</si>
  <si>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</si>
  <si>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</si>
  <si>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</si>
  <si>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</si>
  <si>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</si>
  <si>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</si>
  <si>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</si>
  <si>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</si>
  <si>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</si>
  <si>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</si>
  <si>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</si>
  <si>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</si>
  <si>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</si>
  <si>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</si>
  <si>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</si>
  <si>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</si>
  <si>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</si>
  <si>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</si>
  <si>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</si>
  <si>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</si>
  <si>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</si>
  <si>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</si>
  <si>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</si>
  <si>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</si>
  <si>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</si>
  <si>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</si>
  <si>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</si>
  <si>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</si>
  <si>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</si>
  <si>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</si>
  <si>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</si>
  <si>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</si>
  <si>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</si>
  <si>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</si>
  <si>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</si>
  <si>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</si>
  <si>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</si>
  <si>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</si>
  <si>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</si>
  <si>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</si>
  <si>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</si>
  <si>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</si>
  <si>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</si>
  <si>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</si>
  <si>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</si>
  <si>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</si>
  <si>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</si>
  <si>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</si>
  <si>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</si>
  <si>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</si>
  <si>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</si>
  <si>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</si>
  <si>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</si>
  <si>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</si>
  <si>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</si>
  <si>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</si>
  <si>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</si>
  <si>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</si>
  <si>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</si>
  <si>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</si>
  <si>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</si>
  <si>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</si>
  <si>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</si>
  <si>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</si>
  <si>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</si>
  <si>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</si>
  <si>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</si>
  <si>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</si>
  <si>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</si>
  <si>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</si>
  <si>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</si>
  <si>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</si>
  <si>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</si>
  <si>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</si>
  <si>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</si>
  <si>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</si>
  <si>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</si>
  <si>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</si>
  <si>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</si>
  <si>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</si>
  <si>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</si>
  <si>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</si>
  <si>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</si>
  <si>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</si>
  <si>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</si>
  <si>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</si>
  <si>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</si>
  <si>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</si>
  <si>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</si>
  <si>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</si>
  <si>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</si>
  <si>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</si>
  <si>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</si>
  <si>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</si>
  <si>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</si>
  <si>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</si>
  <si>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</si>
  <si>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</si>
  <si>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</si>
  <si>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</si>
  <si>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</si>
  <si>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</si>
  <si>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</si>
  <si>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</si>
  <si>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</si>
  <si>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</si>
  <si>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</si>
  <si>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</si>
  <si>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</si>
  <si>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</si>
  <si>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</si>
  <si>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</si>
  <si>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</si>
  <si>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</si>
  <si>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</si>
  <si>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</si>
  <si>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</si>
  <si>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</si>
  <si>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</si>
  <si>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</si>
  <si>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</si>
  <si>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</si>
  <si>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</si>
  <si>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</si>
  <si>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</si>
  <si>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</si>
  <si>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</si>
  <si>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</si>
  <si>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</si>
  <si>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</si>
  <si>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</si>
  <si>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</si>
  <si>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</si>
  <si>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</si>
  <si>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</si>
  <si>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</si>
  <si>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</si>
  <si>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</si>
  <si>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</si>
  <si>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</si>
  <si>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</si>
  <si>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</si>
  <si>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</si>
  <si>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</si>
  <si>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</si>
  <si>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</si>
  <si>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</si>
  <si>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</si>
  <si>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</si>
  <si>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</si>
  <si>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</si>
  <si>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</si>
  <si>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</si>
  <si>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</si>
  <si>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</si>
  <si>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</si>
  <si>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</si>
  <si>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</si>
  <si>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</si>
  <si>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</si>
  <si>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</si>
  <si>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</si>
  <si>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</si>
  <si>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</si>
  <si>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</si>
  <si>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</si>
  <si>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</si>
  <si>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</si>
  <si>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</si>
  <si>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</si>
  <si>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</si>
  <si>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</si>
  <si>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</si>
  <si>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</si>
  <si>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</si>
  <si>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</si>
  <si>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</si>
  <si>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</si>
  <si>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</si>
  <si>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</si>
  <si>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</si>
  <si>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</si>
  <si>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</si>
  <si>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</si>
  <si>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</si>
  <si>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</si>
  <si>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</si>
  <si>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</si>
  <si>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</si>
  <si>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</si>
  <si>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</si>
  <si>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</si>
  <si>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</si>
  <si>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</si>
  <si>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</si>
  <si>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</si>
  <si>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</si>
  <si>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</si>
  <si>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</si>
  <si>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</si>
  <si>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</si>
  <si>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</si>
  <si>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</si>
  <si>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</si>
  <si>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</si>
  <si>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</si>
  <si>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</si>
  <si>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</si>
  <si>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</si>
  <si>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</si>
  <si>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</si>
  <si>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</si>
  <si>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</si>
  <si>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</si>
  <si>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</si>
  <si>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</si>
  <si>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</si>
  <si>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</si>
  <si>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</si>
  <si>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</si>
  <si>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</si>
  <si>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</si>
  <si>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</si>
  <si>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</si>
  <si>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</si>
  <si>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</si>
  <si>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</si>
  <si>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</si>
  <si>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</si>
  <si>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</si>
  <si>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</si>
  <si>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</si>
  <si>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</si>
  <si>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</si>
  <si>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</si>
  <si>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</si>
  <si>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</si>
  <si>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</si>
  <si>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</si>
  <si>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</si>
  <si>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</si>
  <si>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</si>
  <si>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</si>
  <si>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</si>
  <si>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</si>
  <si>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</si>
  <si>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</si>
  <si>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</si>
  <si>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</si>
  <si>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</si>
  <si>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</si>
  <si>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</si>
  <si>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</si>
  <si>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</si>
  <si>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</si>
  <si>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</si>
  <si>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</si>
  <si>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</si>
  <si>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</si>
  <si>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</si>
  <si>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</si>
  <si>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</si>
  <si>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</si>
  <si>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</si>
  <si>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</si>
  <si>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</si>
  <si>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</si>
  <si>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</si>
  <si>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</si>
  <si>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</si>
  <si>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</si>
  <si>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</si>
  <si>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</si>
  <si>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</si>
  <si>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</si>
  <si>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</si>
  <si>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</si>
  <si>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</si>
  <si>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</si>
  <si>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</si>
  <si>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</si>
  <si>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</si>
  <si>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</si>
  <si>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</si>
  <si>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</si>
  <si>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</si>
  <si>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</si>
  <si>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</si>
  <si>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</si>
  <si>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</si>
  <si>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</si>
  <si>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</si>
  <si>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</si>
  <si>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</si>
  <si>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</si>
  <si>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</si>
  <si>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</si>
  <si>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</si>
  <si>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</si>
  <si>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</si>
  <si>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</si>
  <si>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</si>
  <si>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</si>
  <si>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</si>
  <si>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</si>
  <si>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</si>
  <si>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</si>
  <si>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</si>
  <si>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</si>
  <si>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</si>
  <si>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</si>
  <si>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</si>
  <si>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</si>
  <si>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</si>
  <si>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</si>
  <si>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</si>
  <si>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</si>
  <si>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</si>
  <si>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</si>
  <si>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</si>
  <si>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</si>
  <si>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</si>
  <si>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</si>
  <si>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</si>
  <si>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</si>
  <si>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</si>
  <si>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</si>
  <si>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</si>
  <si>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</si>
  <si>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</si>
  <si>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</si>
  <si>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</si>
  <si>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</si>
  <si>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</si>
  <si>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</si>
  <si>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</si>
  <si>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</si>
  <si>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</si>
  <si>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</si>
  <si>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</si>
  <si>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</si>
  <si>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</si>
  <si>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</si>
  <si>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</si>
  <si>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</si>
  <si>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</si>
  <si>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</si>
  <si>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</si>
  <si>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</si>
  <si>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</si>
  <si>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</si>
  <si>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</si>
  <si>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</si>
  <si>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</si>
  <si>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</si>
  <si>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</si>
  <si>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</si>
  <si>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</si>
  <si>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</si>
  <si>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</si>
  <si>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</si>
  <si>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</si>
  <si>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</si>
  <si>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</si>
  <si>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</si>
  <si>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</si>
  <si>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</si>
  <si>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</si>
  <si>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</si>
  <si>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</si>
  <si>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</si>
  <si>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</si>
  <si>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</si>
  <si>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</si>
  <si>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</si>
  <si>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</si>
  <si>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</si>
  <si>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</si>
  <si>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</si>
  <si>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</si>
  <si>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</si>
  <si>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</si>
  <si>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</si>
  <si>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</si>
  <si>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</si>
  <si>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</si>
  <si>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</si>
  <si>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</si>
  <si>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</si>
  <si>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</si>
  <si>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</si>
  <si>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</si>
  <si>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</si>
  <si>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</si>
  <si>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</si>
  <si>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</si>
  <si>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</si>
  <si>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</si>
  <si>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</si>
  <si>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</si>
  <si>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</si>
  <si>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</si>
  <si>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</si>
  <si>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</si>
  <si>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</si>
  <si>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</si>
  <si>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</si>
  <si>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</si>
  <si>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</si>
  <si>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</si>
  <si>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</si>
  <si>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</si>
  <si>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</si>
  <si>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</si>
  <si>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</si>
  <si>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</si>
  <si>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</si>
  <si>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</si>
  <si>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</si>
  <si>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</si>
  <si>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</si>
  <si>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</si>
  <si>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</si>
  <si>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</si>
  <si>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</si>
  <si>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</si>
  <si>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</si>
  <si>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</si>
  <si>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</si>
  <si>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</si>
  <si>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</si>
  <si>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</si>
  <si>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</si>
  <si>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</si>
  <si>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</si>
  <si>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</si>
  <si>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</si>
  <si>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</si>
  <si>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</si>
  <si>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</si>
  <si>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</si>
  <si>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</si>
  <si>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</si>
  <si>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</si>
  <si>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</si>
  <si>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</si>
  <si>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</si>
  <si>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</si>
  <si>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</si>
  <si>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</si>
  <si>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</si>
  <si>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</si>
  <si>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</si>
  <si>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</si>
  <si>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</si>
  <si>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</si>
  <si>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</si>
  <si>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</si>
  <si>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</si>
  <si>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</si>
  <si>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</si>
  <si>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</si>
  <si>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</si>
  <si>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</si>
  <si>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</si>
  <si>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</si>
  <si>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</si>
  <si>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</si>
  <si>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</si>
  <si>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</si>
  <si>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</si>
  <si>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</si>
  <si>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</si>
  <si>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</si>
  <si>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</si>
  <si>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</si>
  <si>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</si>
  <si>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</si>
  <si>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</si>
  <si>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</si>
  <si>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</si>
  <si>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</si>
  <si>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</si>
  <si>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</si>
  <si>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</si>
  <si>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</si>
  <si>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</si>
  <si>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</si>
  <si>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</si>
  <si>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</si>
  <si>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</si>
  <si>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</si>
  <si>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</si>
  <si>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</si>
  <si>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</si>
  <si>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</si>
  <si>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</si>
  <si>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</si>
  <si>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</si>
  <si>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</si>
  <si>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</si>
  <si>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</si>
  <si>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</si>
  <si>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</si>
  <si>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</si>
  <si>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</si>
  <si>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</si>
  <si>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</si>
  <si>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</si>
  <si>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</si>
  <si>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</si>
  <si>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</si>
  <si>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</si>
  <si>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</si>
  <si>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</si>
  <si>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</si>
  <si>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</si>
  <si>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</si>
  <si>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</si>
  <si>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</si>
  <si>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</si>
  <si>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</si>
  <si>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</si>
  <si>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</si>
  <si>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</si>
  <si>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</si>
  <si>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</si>
  <si>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</si>
  <si>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</si>
  <si>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</si>
  <si>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</si>
  <si>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</si>
  <si>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</si>
  <si>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</si>
  <si>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</si>
  <si>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</si>
  <si>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</si>
  <si>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</si>
  <si>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</si>
  <si>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</si>
  <si>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</si>
  <si>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</si>
  <si>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</si>
  <si>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</si>
  <si>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</si>
  <si>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</si>
  <si>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</si>
  <si>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</si>
  <si>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</si>
  <si>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</si>
  <si>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</si>
  <si>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</si>
  <si>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</si>
  <si>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</si>
  <si>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</si>
  <si>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</si>
  <si>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</si>
  <si>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</si>
  <si>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</si>
  <si>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</si>
  <si>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</si>
  <si>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</si>
  <si>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</si>
  <si>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</si>
  <si>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</si>
  <si>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</si>
  <si>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</si>
  <si>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</si>
  <si>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</si>
  <si>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</si>
  <si>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</si>
  <si>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</si>
  <si>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</si>
  <si>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</si>
  <si>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</si>
  <si>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</si>
  <si>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</si>
  <si>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</si>
  <si>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</si>
  <si>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</si>
  <si>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</si>
  <si>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</si>
  <si>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</si>
  <si>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</si>
  <si>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</si>
  <si>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</si>
  <si>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</si>
  <si>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</si>
  <si>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</si>
  <si>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</si>
  <si>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</si>
  <si>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</si>
  <si>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</si>
  <si>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</si>
  <si>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</si>
  <si>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</si>
  <si>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</si>
  <si>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</si>
  <si>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</si>
  <si>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</si>
  <si>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</si>
  <si>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</si>
  <si>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</si>
  <si>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</si>
  <si>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</si>
  <si>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</si>
  <si>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</si>
  <si>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</si>
  <si>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</si>
  <si>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</si>
  <si>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</si>
  <si>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</si>
  <si>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</si>
  <si>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</si>
  <si>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</si>
  <si>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</si>
  <si>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</si>
  <si>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</si>
  <si>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</si>
  <si>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</si>
  <si>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</si>
  <si>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</si>
  <si>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</si>
  <si>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</si>
  <si>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</si>
  <si>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</si>
  <si>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</si>
  <si>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</si>
  <si>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</si>
  <si>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</si>
  <si>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</si>
  <si>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</si>
  <si>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</si>
  <si>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</si>
  <si>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</si>
  <si>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</si>
  <si>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</si>
  <si>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</si>
  <si>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</si>
  <si>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</si>
  <si>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</si>
  <si>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</si>
  <si>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</si>
  <si>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</si>
  <si>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</si>
  <si>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</si>
  <si>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</si>
  <si>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</si>
  <si>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</si>
  <si>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</si>
  <si>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</si>
  <si>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</si>
  <si>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</si>
  <si>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</si>
  <si>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</si>
  <si>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</si>
  <si>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</si>
  <si>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</si>
  <si>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</si>
  <si>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</si>
  <si>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</si>
  <si>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</si>
  <si>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</si>
  <si>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</si>
  <si>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</si>
  <si>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</si>
  <si>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</si>
  <si>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</si>
  <si>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</si>
  <si>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</si>
  <si>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</si>
  <si>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</si>
  <si>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</si>
  <si>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</si>
  <si>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</si>
  <si>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</si>
  <si>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</si>
  <si>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</si>
  <si>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</si>
  <si>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</si>
  <si>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</si>
  <si>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</si>
  <si>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</si>
  <si>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</si>
  <si>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</si>
  <si>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</si>
  <si>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</si>
  <si>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</si>
  <si>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</si>
  <si>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</si>
  <si>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</si>
  <si>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</si>
  <si>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</si>
  <si>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</si>
  <si>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</si>
  <si>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</si>
  <si>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</si>
  <si>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</si>
  <si>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</si>
  <si>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</si>
  <si>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</si>
  <si>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</si>
  <si>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</si>
  <si>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</si>
  <si>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</si>
  <si>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</si>
  <si>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</si>
  <si>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</si>
  <si>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</si>
  <si>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</si>
  <si>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</si>
  <si>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</si>
  <si>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</si>
  <si>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</si>
  <si>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</si>
  <si>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</si>
  <si>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</si>
  <si>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</si>
  <si>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</si>
  <si>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</si>
  <si>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</si>
  <si>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</si>
  <si>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</si>
  <si>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</si>
  <si>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</si>
  <si>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</si>
  <si>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</si>
  <si>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</si>
  <si>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</si>
  <si>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</si>
  <si>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</si>
  <si>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</si>
  <si>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</si>
  <si>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</si>
  <si>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</si>
  <si>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</si>
  <si>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</si>
  <si>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</si>
  <si>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</si>
  <si>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</si>
  <si>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</si>
  <si>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</si>
  <si>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</si>
  <si>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</si>
  <si>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</si>
  <si>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</si>
  <si>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</si>
  <si>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</si>
  <si>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</si>
  <si>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</si>
  <si>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</si>
  <si>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</si>
  <si>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</si>
  <si>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</si>
  <si>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</si>
  <si>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</si>
  <si>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</si>
  <si>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</si>
  <si>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</si>
  <si>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</si>
  <si>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</si>
  <si>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</si>
  <si>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</si>
  <si>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</si>
  <si>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</si>
  <si>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</si>
  <si>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</si>
  <si>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</si>
  <si>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</si>
  <si>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</si>
  <si>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</si>
  <si>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</si>
  <si>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</si>
  <si>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</si>
  <si>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</si>
  <si>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</si>
  <si>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</si>
  <si>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</si>
  <si>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</si>
  <si>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</si>
  <si>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</si>
  <si>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</si>
  <si>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</si>
  <si>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</si>
  <si>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</si>
  <si>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</si>
  <si>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</si>
  <si>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</si>
  <si>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</si>
  <si>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</si>
  <si>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</si>
  <si>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</si>
  <si>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</si>
  <si>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</si>
  <si>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</si>
  <si>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</si>
  <si>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</si>
  <si>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</si>
  <si>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</si>
  <si>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</si>
  <si>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</si>
  <si>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</si>
  <si>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</si>
  <si>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</si>
  <si>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</si>
  <si>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</si>
  <si>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</si>
  <si>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</si>
  <si>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</si>
  <si>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</si>
  <si>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</si>
  <si>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</si>
  <si>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</si>
  <si>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</si>
  <si>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</si>
  <si>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</si>
  <si>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</si>
  <si>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</si>
  <si>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</si>
  <si>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</si>
  <si>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</si>
  <si>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</si>
  <si>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</si>
  <si>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</si>
  <si>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</si>
  <si>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</si>
  <si>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</si>
  <si>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</si>
  <si>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</si>
  <si>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</si>
  <si>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</si>
  <si>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</si>
  <si>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</si>
  <si>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</si>
  <si>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</si>
  <si>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</si>
  <si>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</si>
  <si>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</si>
  <si>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</si>
  <si>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</si>
  <si>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</si>
  <si>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</si>
  <si>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</si>
  <si>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</si>
  <si>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</si>
  <si>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</si>
  <si>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</si>
  <si>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</si>
  <si>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</si>
  <si>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</si>
  <si>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</si>
  <si>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</si>
  <si>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</si>
  <si>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</si>
  <si>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</si>
  <si>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</si>
  <si>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</si>
  <si>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</si>
  <si>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</si>
  <si>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</si>
  <si>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</si>
  <si>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</si>
  <si>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</si>
  <si>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</si>
  <si>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</si>
  <si>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</si>
  <si>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</si>
  <si>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</si>
  <si>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</si>
  <si>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</si>
  <si>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</si>
  <si>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</si>
  <si>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</si>
  <si>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</si>
  <si>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</si>
  <si>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</si>
  <si>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</si>
  <si>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</si>
  <si>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</si>
  <si>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</si>
  <si>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</si>
  <si>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</si>
  <si>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</si>
  <si>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</si>
  <si>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</si>
  <si>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</si>
  <si>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</si>
  <si>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</si>
  <si>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</si>
  <si>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</si>
  <si>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</si>
  <si>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</si>
  <si>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</si>
  <si>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</si>
  <si>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</si>
  <si>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</si>
  <si>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</si>
  <si>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</si>
  <si>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</si>
  <si>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</si>
  <si>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</si>
  <si>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</si>
  <si>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</si>
  <si>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</si>
  <si>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</si>
  <si>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</si>
  <si>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</si>
  <si>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</si>
  <si>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</si>
  <si>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</si>
  <si>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</si>
  <si>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</si>
  <si>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</si>
  <si>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</si>
  <si>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</si>
  <si>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</si>
  <si>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</si>
  <si>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</si>
  <si>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</si>
  <si>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</si>
  <si>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</si>
  <si>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</si>
  <si>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</si>
  <si>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</si>
  <si>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</si>
  <si>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</si>
  <si>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</si>
  <si>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</si>
  <si>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</si>
  <si>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</si>
  <si>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</si>
  <si>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</si>
  <si>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</si>
  <si>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</si>
  <si>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</si>
  <si>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</si>
  <si>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</si>
  <si>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</si>
  <si>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</si>
  <si>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</si>
  <si>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</si>
  <si>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</si>
  <si>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</si>
  <si>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</si>
  <si>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</si>
  <si>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</si>
  <si>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</si>
  <si>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</si>
  <si>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</si>
  <si>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</si>
  <si>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</si>
  <si>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</si>
  <si>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</si>
  <si>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</si>
  <si>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</si>
  <si>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</si>
  <si>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</si>
  <si>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</si>
  <si>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</si>
  <si>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</si>
  <si>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</si>
  <si>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</si>
  <si>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</si>
  <si>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</si>
  <si>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</si>
  <si>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</si>
  <si>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</si>
  <si>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</si>
  <si>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</si>
  <si>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</si>
  <si>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</si>
  <si>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</si>
  <si>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</si>
  <si>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</si>
  <si>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</si>
  <si>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</si>
  <si>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</si>
  <si>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</si>
  <si>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</si>
  <si>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</si>
  <si>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</si>
  <si>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</si>
  <si>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</si>
  <si>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</si>
  <si>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</si>
  <si>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</si>
  <si>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</si>
  <si>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</si>
  <si>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</si>
  <si>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</si>
  <si>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</si>
  <si>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</si>
  <si>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</si>
  <si>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</si>
  <si>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</si>
  <si>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</si>
  <si>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</si>
  <si>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</si>
  <si>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</si>
  <si>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</si>
  <si>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</si>
  <si>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</si>
  <si>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</si>
  <si>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</si>
  <si>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</si>
  <si>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</si>
  <si>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</si>
  <si>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</si>
  <si>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</si>
  <si>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</si>
  <si>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</si>
  <si>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</si>
  <si>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</si>
  <si>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</si>
  <si>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</si>
  <si>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</si>
  <si>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</si>
  <si>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</si>
  <si>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</si>
  <si>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</si>
  <si>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</si>
  <si>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</si>
  <si>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</si>
  <si>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</si>
  <si>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</si>
  <si>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</si>
  <si>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</si>
  <si>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</si>
  <si>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</si>
  <si>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</si>
  <si>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</si>
  <si>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</si>
  <si>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</si>
  <si>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</si>
  <si>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</si>
  <si>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</si>
  <si>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</si>
  <si>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</si>
  <si>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</si>
  <si>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</si>
  <si>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</si>
  <si>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</si>
  <si>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</si>
  <si>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</si>
  <si>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</si>
  <si>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</si>
  <si>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</si>
  <si>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</si>
  <si>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</si>
  <si>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</si>
  <si>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</si>
  <si>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</si>
  <si>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</si>
  <si>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</si>
  <si>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</si>
  <si>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</si>
  <si>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</si>
  <si>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</si>
  <si>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</si>
  <si>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</si>
  <si>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</si>
  <si>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</si>
  <si>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</si>
  <si>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</si>
  <si>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</si>
  <si>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</si>
  <si>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</si>
  <si>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</si>
  <si>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</si>
  <si>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</si>
  <si>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</si>
  <si>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</si>
  <si>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</si>
  <si>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</si>
  <si>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</si>
  <si>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</si>
  <si>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</si>
  <si>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</si>
  <si>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</si>
  <si>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</si>
  <si>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</si>
  <si>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</si>
  <si>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</si>
  <si>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</si>
  <si>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</si>
  <si>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</si>
  <si>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</si>
  <si>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</si>
  <si>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</si>
  <si>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</si>
  <si>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</si>
  <si>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</si>
  <si>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</si>
  <si>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</si>
  <si>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</si>
  <si>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</si>
  <si>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</si>
  <si>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</si>
  <si>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</si>
  <si>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</si>
  <si>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</si>
  <si>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</si>
  <si>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</si>
  <si>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</si>
  <si>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</si>
  <si>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</si>
  <si>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</si>
  <si>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</si>
  <si>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</si>
  <si>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</si>
  <si>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</si>
  <si>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</si>
  <si>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</si>
  <si>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</si>
  <si>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</si>
  <si>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</si>
  <si>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</si>
  <si>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</si>
  <si>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</si>
  <si>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</si>
  <si>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</si>
  <si>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</si>
  <si>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</si>
  <si>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</si>
  <si>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</si>
  <si>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</si>
  <si>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</si>
  <si>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</si>
  <si>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</si>
  <si>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</si>
  <si>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</si>
  <si>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</si>
  <si>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</si>
  <si>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</si>
  <si>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</si>
  <si>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</si>
  <si>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</si>
  <si>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</si>
  <si>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</si>
  <si>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</si>
  <si>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</si>
  <si>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</si>
  <si>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</si>
  <si>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</si>
  <si>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</si>
  <si>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</si>
  <si>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</si>
  <si>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</si>
  <si>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</si>
  <si>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</si>
  <si>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</si>
  <si>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</si>
  <si>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</si>
  <si>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</si>
  <si>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</si>
  <si>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</si>
  <si>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</si>
  <si>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</si>
  <si>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</si>
  <si>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</si>
  <si>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</si>
  <si>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</si>
  <si>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</si>
  <si>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</si>
  <si>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</si>
  <si>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</si>
  <si>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</si>
  <si>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</si>
  <si>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</si>
  <si>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</si>
  <si>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</si>
  <si>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</si>
  <si>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</si>
  <si>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</si>
  <si>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</si>
  <si>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</si>
  <si>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</si>
  <si>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</si>
  <si>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</si>
  <si>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</si>
  <si>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</si>
  <si>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</si>
  <si>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</si>
  <si>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</si>
  <si>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</si>
  <si>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</si>
  <si>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</si>
  <si>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</si>
  <si>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</si>
  <si>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</si>
  <si>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</si>
  <si>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</si>
  <si>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</si>
  <si>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</si>
  <si>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</si>
  <si>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</si>
  <si>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</si>
  <si>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</si>
  <si>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</si>
  <si>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</si>
  <si>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</si>
  <si>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</si>
  <si>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</si>
  <si>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</si>
  <si>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</si>
  <si>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</si>
  <si>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</si>
  <si>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</si>
  <si>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</si>
  <si>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</si>
  <si>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</si>
  <si>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</si>
  <si>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</si>
  <si>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</si>
  <si>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</si>
  <si>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</si>
  <si>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</si>
  <si>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</si>
  <si>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</si>
  <si>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</si>
  <si>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</si>
  <si>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</si>
  <si>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</si>
  <si>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</si>
  <si>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</si>
  <si>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</si>
  <si>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</si>
  <si>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</si>
  <si>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</si>
  <si>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</si>
  <si>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</si>
  <si>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</si>
  <si>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</si>
  <si>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</si>
  <si>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</si>
  <si>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</si>
  <si>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</si>
  <si>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</si>
  <si>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</si>
  <si>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</si>
  <si>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</si>
  <si>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</si>
  <si>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</si>
  <si>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</si>
  <si>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</si>
  <si>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</si>
  <si>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</si>
  <si>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</si>
  <si>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</si>
  <si>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</si>
  <si>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</si>
  <si>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</si>
  <si>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</si>
  <si>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</si>
  <si>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</si>
  <si>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</si>
  <si>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</si>
  <si>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</si>
  <si>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</si>
  <si>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</si>
  <si>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</si>
  <si>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</si>
  <si>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</si>
  <si>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</si>
  <si>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</si>
  <si>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</si>
  <si>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</si>
  <si>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</si>
  <si>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</si>
  <si>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</si>
  <si>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</si>
  <si>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</si>
  <si>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</si>
  <si>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</si>
  <si>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</si>
  <si>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</si>
  <si>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</si>
  <si>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</si>
  <si>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</si>
  <si>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</si>
  <si>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</si>
  <si>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</si>
  <si>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</si>
  <si>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</si>
  <si>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</si>
  <si>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</si>
  <si>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</si>
  <si>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</si>
  <si>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</si>
  <si>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</si>
  <si>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</si>
  <si>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</si>
  <si>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</si>
  <si>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</si>
  <si>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</si>
  <si>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</si>
  <si>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</si>
  <si>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</si>
  <si>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</si>
  <si>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</si>
  <si>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</si>
  <si>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</si>
  <si>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</si>
  <si>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</si>
  <si>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</si>
  <si>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</si>
  <si>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</si>
  <si>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</si>
  <si>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</si>
  <si>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</si>
  <si>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</si>
  <si>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</si>
  <si>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</si>
  <si>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</si>
  <si>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</si>
  <si>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</si>
  <si>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</si>
  <si>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</si>
  <si>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</si>
  <si>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</si>
  <si>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</si>
  <si>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</si>
  <si>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</si>
  <si>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</si>
  <si>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</si>
  <si>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</si>
  <si>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</si>
  <si>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</si>
  <si>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</si>
  <si>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</si>
  <si>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</si>
  <si>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</si>
  <si>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</si>
  <si>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</si>
  <si>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</si>
  <si>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</si>
  <si>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</si>
  <si>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</si>
  <si>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</si>
  <si>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</si>
  <si>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</si>
  <si>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</si>
  <si>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</si>
  <si>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</si>
  <si>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</si>
  <si>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</si>
  <si>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</si>
  <si>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</si>
  <si>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</si>
  <si>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</si>
  <si>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</si>
  <si>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</si>
  <si>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</si>
  <si>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</si>
  <si>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</si>
  <si>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</si>
  <si>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</si>
  <si>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</si>
  <si>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</si>
  <si>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</si>
  <si>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</si>
  <si>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</si>
  <si>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</si>
  <si>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</si>
  <si>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</si>
  <si>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</si>
  <si>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</si>
  <si>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</si>
  <si>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</si>
  <si>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</si>
  <si>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</si>
  <si>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</si>
  <si>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</si>
  <si>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</si>
  <si>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</si>
  <si>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</si>
  <si>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</si>
  <si>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</si>
  <si>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</si>
  <si>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</si>
  <si>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</si>
  <si>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</si>
  <si>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</si>
  <si>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</si>
  <si>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</si>
  <si>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</si>
  <si>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</si>
  <si>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</si>
  <si>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</si>
  <si>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</si>
  <si>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</si>
  <si>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</si>
  <si>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</si>
  <si>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</si>
  <si>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</si>
  <si>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</si>
  <si>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</si>
  <si>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</si>
  <si>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</si>
  <si>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</si>
  <si>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</si>
  <si>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</si>
  <si>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</si>
  <si>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</si>
  <si>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</si>
  <si>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</si>
  <si>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</si>
  <si>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</si>
  <si>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</si>
  <si>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</si>
  <si>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</si>
  <si>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</si>
  <si>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</si>
  <si>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</si>
  <si>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</si>
  <si>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</si>
  <si>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</si>
  <si>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</si>
  <si>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</si>
  <si>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</si>
  <si>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</si>
  <si>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</si>
  <si>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</si>
  <si>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</si>
  <si>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</si>
  <si>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</si>
  <si>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</si>
  <si>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</si>
  <si>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</si>
  <si>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</si>
  <si>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</si>
  <si>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</si>
  <si>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</si>
  <si>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</si>
  <si>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</si>
  <si>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</si>
  <si>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</si>
  <si>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</si>
  <si>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</si>
  <si>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</si>
  <si>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</si>
  <si>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</si>
  <si>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</si>
  <si>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</si>
  <si>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</si>
  <si>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</si>
  <si>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</si>
  <si>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</si>
  <si>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</si>
  <si>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</si>
  <si>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</si>
  <si>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</si>
  <si>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</si>
  <si>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</si>
  <si>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</si>
  <si>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</si>
  <si>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</si>
  <si>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</si>
  <si>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</si>
  <si>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</si>
  <si>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</si>
  <si>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</si>
  <si>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</si>
  <si>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</si>
  <si>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</si>
  <si>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</si>
  <si>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</si>
  <si>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</si>
  <si>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</si>
  <si>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</si>
  <si>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</si>
  <si>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</si>
  <si>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</si>
  <si>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</si>
  <si>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</si>
  <si>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</si>
  <si>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</si>
  <si>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</si>
  <si>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</si>
  <si>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</si>
  <si>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</si>
  <si>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</si>
  <si>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</si>
  <si>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</si>
  <si>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</si>
  <si>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</si>
  <si>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</si>
  <si>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</si>
  <si>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</si>
  <si>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</si>
  <si>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</si>
  <si>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</si>
  <si>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</si>
  <si>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</si>
  <si>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</si>
  <si>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</si>
  <si>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</si>
  <si>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</si>
  <si>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</si>
  <si>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</si>
  <si>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</si>
  <si>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</si>
  <si>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</si>
  <si>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</si>
  <si>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</si>
  <si>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</si>
  <si>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</si>
  <si>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</si>
  <si>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</si>
  <si>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</si>
  <si>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</si>
  <si>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</si>
  <si>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</si>
  <si>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</si>
  <si>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</si>
  <si>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</si>
  <si>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</si>
  <si>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</si>
  <si>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</si>
  <si>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</si>
  <si>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</si>
  <si>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</si>
  <si>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</si>
  <si>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</si>
  <si>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</si>
  <si>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</si>
  <si>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</si>
  <si>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</si>
  <si>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</si>
  <si>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</si>
  <si>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</si>
  <si>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</si>
  <si>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</si>
  <si>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</si>
  <si>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</si>
  <si>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</si>
  <si>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</si>
  <si>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</si>
  <si>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</si>
  <si>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</si>
  <si>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</si>
  <si>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</si>
  <si>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</si>
  <si>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</si>
  <si>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</si>
  <si>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</si>
  <si>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</si>
  <si>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</si>
  <si>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</si>
  <si>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</si>
  <si>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</si>
  <si>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</si>
  <si>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</si>
  <si>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</si>
  <si>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</si>
  <si>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</si>
  <si>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</si>
  <si>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</si>
  <si>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</si>
  <si>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</si>
  <si>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</si>
  <si>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</si>
  <si>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</si>
  <si>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</si>
  <si>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</si>
  <si>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</si>
  <si>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</si>
  <si>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</si>
  <si>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</si>
  <si>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</si>
  <si>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</si>
  <si>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</si>
  <si>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</si>
  <si>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</si>
  <si>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</si>
  <si>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</si>
  <si>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</si>
  <si>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</si>
  <si>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</si>
  <si>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</si>
  <si>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</si>
  <si>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</si>
  <si>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</si>
  <si>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</si>
  <si>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</si>
  <si>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</si>
  <si>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</si>
  <si>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</si>
  <si>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</si>
  <si>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</si>
  <si>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</si>
  <si>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</si>
  <si>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</si>
  <si>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</si>
  <si>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</si>
  <si>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</si>
  <si>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</si>
  <si>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</si>
  <si>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</si>
  <si>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</si>
  <si>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</si>
  <si>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</si>
  <si>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</si>
  <si>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</si>
  <si>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</si>
  <si>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</si>
  <si>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</si>
  <si>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</si>
  <si>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</si>
  <si>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</si>
  <si>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</si>
  <si>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</si>
  <si>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</si>
  <si>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</si>
  <si>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</si>
  <si>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</si>
  <si>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</si>
  <si>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</si>
  <si>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</si>
  <si>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</si>
  <si>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</si>
  <si>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</si>
  <si>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</si>
  <si>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</si>
  <si>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</si>
  <si>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</si>
  <si>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</si>
  <si>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</si>
  <si>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</si>
  <si>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</si>
  <si>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</si>
  <si>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</si>
  <si>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</si>
  <si>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</si>
  <si>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</si>
  <si>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</si>
  <si>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</si>
  <si>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</si>
  <si>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</si>
  <si>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</si>
  <si>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</si>
  <si>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</si>
  <si>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</si>
  <si>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</si>
  <si>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</si>
  <si>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</si>
  <si>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</si>
  <si>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</si>
  <si>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</si>
  <si>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</si>
  <si>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</si>
  <si>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</si>
  <si>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</si>
  <si>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</si>
  <si>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</si>
  <si>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</si>
  <si>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</si>
  <si>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</si>
  <si>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</si>
  <si>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</si>
  <si>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</si>
  <si>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</si>
  <si>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</si>
  <si>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</si>
  <si>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</si>
  <si>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</si>
  <si>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</si>
  <si>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</si>
  <si>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</si>
  <si>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</si>
  <si>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</si>
  <si>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</si>
  <si>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</si>
  <si>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</si>
  <si>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</si>
  <si>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</si>
  <si>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</si>
  <si>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</si>
  <si>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</si>
  <si>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</si>
  <si>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</si>
  <si>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</si>
  <si>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</si>
  <si>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</si>
  <si>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</si>
  <si>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</si>
  <si>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</si>
  <si>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</si>
  <si>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</si>
  <si>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</si>
  <si>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</si>
  <si>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</si>
  <si>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</si>
  <si>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</si>
  <si>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</si>
  <si>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</si>
  <si>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</si>
  <si>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</si>
  <si>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</si>
  <si>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</si>
  <si>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</si>
  <si>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</si>
  <si>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</si>
  <si>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</si>
  <si>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</si>
  <si>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</si>
  <si>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</si>
  <si>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</si>
  <si>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</si>
  <si>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</si>
  <si>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</si>
  <si>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</si>
  <si>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</si>
  <si>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</si>
  <si>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</si>
  <si>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</si>
  <si>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</si>
  <si>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</si>
  <si>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</si>
  <si>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</si>
  <si>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</si>
  <si>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</si>
  <si>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</si>
  <si>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</si>
  <si>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</si>
  <si>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</si>
  <si>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</si>
  <si>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</si>
  <si>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</si>
  <si>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</si>
  <si>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</si>
  <si>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</si>
  <si>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</si>
  <si>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</si>
  <si>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</si>
  <si>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</si>
  <si>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</si>
  <si>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</si>
  <si>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</si>
  <si>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</si>
  <si>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</si>
  <si>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</si>
  <si>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</si>
  <si>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</si>
  <si>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</si>
  <si>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</si>
  <si>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</si>
  <si>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</si>
  <si>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</si>
  <si>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</si>
  <si>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</si>
  <si>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</si>
  <si>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</si>
  <si>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</si>
  <si>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</si>
  <si>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</si>
  <si>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</si>
  <si>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</si>
  <si>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</si>
  <si>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</si>
  <si>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</si>
  <si>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</si>
  <si>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</si>
  <si>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</si>
  <si>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</si>
  <si>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</si>
  <si>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</si>
  <si>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</si>
  <si>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</si>
  <si>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</si>
  <si>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</si>
  <si>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</si>
  <si>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</si>
  <si>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</si>
  <si>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</si>
  <si>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</si>
  <si>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</si>
  <si>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</si>
  <si>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</si>
  <si>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</si>
  <si>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</si>
  <si>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</si>
  <si>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</si>
  <si>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</si>
  <si>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</si>
  <si>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</si>
  <si>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</si>
  <si>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</si>
  <si>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</si>
  <si>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</si>
  <si>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</si>
  <si>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</si>
  <si>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</si>
  <si>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</si>
  <si>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</si>
  <si>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</si>
  <si>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</si>
  <si>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</si>
  <si>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</si>
  <si>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</si>
  <si>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</si>
  <si>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</si>
  <si>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</si>
  <si>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</si>
  <si>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</si>
  <si>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</si>
  <si>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</si>
  <si>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</si>
  <si>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</si>
  <si>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</si>
  <si>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</si>
  <si>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</si>
  <si>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</si>
  <si>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</si>
  <si>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</si>
  <si>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</si>
  <si>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</si>
  <si>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</si>
  <si>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</si>
  <si>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</si>
  <si>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</si>
  <si>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</si>
  <si>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</si>
  <si>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</si>
  <si>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</si>
  <si>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</si>
  <si>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</si>
  <si>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</si>
  <si>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</si>
  <si>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</si>
  <si>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</si>
  <si>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</si>
  <si>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</si>
  <si>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</si>
  <si>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</si>
  <si>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</si>
  <si>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</si>
  <si>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</si>
  <si>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</si>
  <si>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</si>
  <si>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</si>
  <si>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</si>
  <si>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</si>
  <si>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</si>
  <si>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</si>
  <si>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</si>
  <si>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</si>
  <si>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</si>
  <si>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</si>
  <si>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</si>
  <si>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</si>
  <si>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</si>
  <si>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</si>
  <si>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</si>
  <si>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</si>
  <si>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</si>
  <si>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</si>
  <si>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</si>
  <si>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</si>
  <si>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</si>
  <si>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</si>
  <si>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</si>
  <si>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</si>
  <si>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</si>
  <si>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</si>
  <si>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</si>
  <si>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</si>
  <si>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</si>
  <si>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</si>
  <si>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</si>
  <si>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</si>
  <si>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</si>
  <si>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</si>
  <si>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</si>
  <si>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</si>
  <si>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</si>
  <si>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</si>
  <si>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</si>
  <si>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</si>
  <si>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</si>
  <si>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</si>
  <si>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</si>
  <si>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</si>
  <si>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</si>
  <si>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</si>
  <si>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</si>
  <si>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</si>
  <si>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</si>
  <si>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</si>
  <si>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</si>
  <si>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</si>
  <si>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</si>
  <si>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</si>
  <si>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</si>
  <si>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</si>
  <si>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</si>
  <si>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</si>
  <si>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</si>
  <si>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</si>
  <si>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</si>
  <si>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</si>
  <si>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</si>
  <si>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</si>
  <si>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</si>
  <si>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</si>
  <si>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</si>
  <si>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</si>
  <si>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</si>
  <si>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</si>
  <si>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</si>
  <si>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</si>
  <si>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</si>
  <si>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</si>
  <si>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</si>
  <si>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</si>
  <si>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</si>
  <si>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</si>
  <si>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</si>
  <si>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</si>
  <si>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</si>
  <si>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</si>
  <si>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</si>
  <si>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</si>
  <si>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</si>
  <si>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</si>
  <si>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</si>
  <si>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</si>
  <si>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</si>
  <si>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</si>
  <si>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</si>
  <si>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</si>
  <si>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</si>
  <si>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</si>
  <si>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</si>
  <si>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</si>
  <si>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</si>
  <si>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</si>
  <si>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</si>
  <si>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</si>
  <si>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</si>
  <si>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</si>
  <si>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</si>
  <si>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</si>
  <si>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</si>
  <si>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</si>
  <si>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</si>
  <si>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</si>
  <si>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</si>
  <si>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</si>
  <si>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</si>
  <si>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</si>
  <si>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</si>
  <si>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</si>
  <si>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</si>
  <si>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</si>
  <si>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</si>
  <si>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</si>
  <si>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</si>
  <si>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</si>
  <si>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</si>
  <si>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</si>
  <si>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</si>
  <si>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</si>
  <si>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</si>
  <si>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</si>
  <si>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</si>
  <si>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</si>
  <si>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</si>
  <si>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</si>
  <si>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</si>
  <si>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</si>
  <si>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</si>
  <si>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</si>
  <si>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</si>
  <si>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</si>
  <si>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</si>
  <si>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</si>
  <si>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</si>
  <si>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</si>
  <si>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</si>
  <si>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</si>
  <si>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</si>
  <si>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</si>
  <si>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</si>
  <si>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</si>
  <si>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</si>
  <si>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</si>
  <si>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</si>
  <si>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</si>
  <si>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</si>
  <si>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</si>
  <si>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</si>
  <si>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</si>
  <si>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</si>
  <si>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</si>
  <si>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</si>
  <si>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</si>
  <si>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</si>
  <si>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</si>
  <si>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</si>
  <si>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</si>
  <si>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</si>
  <si>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</si>
  <si>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</si>
  <si>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</si>
  <si>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</si>
  <si>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</si>
  <si>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</si>
  <si>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</si>
  <si>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</si>
  <si>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</si>
  <si>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</si>
  <si>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</si>
  <si>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</si>
  <si>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</si>
  <si>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</si>
  <si>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</si>
  <si>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</si>
  <si>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</si>
  <si>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</si>
  <si>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</si>
  <si>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</si>
  <si>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</si>
  <si>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</si>
  <si>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</si>
  <si>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</si>
  <si>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</si>
  <si>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</si>
  <si>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</si>
  <si>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</si>
  <si>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</si>
  <si>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</si>
  <si>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</si>
  <si>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</si>
  <si>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</si>
  <si>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</si>
  <si>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</si>
  <si>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</si>
  <si>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</si>
  <si>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</si>
  <si>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</si>
  <si>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</si>
  <si>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</si>
  <si>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</si>
  <si>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</si>
  <si>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</si>
  <si>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</si>
  <si>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</si>
  <si>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</si>
  <si>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</si>
  <si>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</si>
  <si>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</si>
  <si>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</si>
  <si>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</si>
  <si>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</si>
  <si>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</si>
  <si>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</si>
  <si>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</si>
  <si>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</si>
  <si>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</si>
  <si>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</si>
  <si>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</si>
  <si>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</si>
  <si>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</si>
  <si>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</si>
  <si>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</si>
  <si>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</si>
  <si>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</si>
  <si>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</si>
  <si>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</si>
  <si>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</si>
  <si>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</si>
  <si>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</si>
  <si>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</si>
  <si>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</si>
  <si>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</si>
  <si>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</si>
  <si>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</si>
  <si>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</si>
  <si>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</si>
  <si>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</si>
  <si>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</si>
  <si>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</si>
  <si>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</si>
  <si>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</si>
  <si>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</si>
  <si>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</si>
  <si>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</si>
  <si>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</si>
  <si>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</si>
  <si>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</si>
  <si>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</si>
  <si>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</si>
  <si>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</si>
  <si>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</si>
  <si>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</si>
  <si>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</si>
  <si>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</si>
  <si>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</si>
  <si>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</si>
  <si>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</si>
  <si>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</si>
  <si>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</si>
  <si>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</si>
  <si>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</si>
  <si>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</si>
  <si>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</si>
  <si>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</si>
  <si>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</si>
  <si>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</si>
  <si>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</si>
  <si>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</si>
  <si>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</si>
  <si>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</si>
  <si>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</si>
  <si>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</si>
  <si>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</si>
  <si>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</si>
  <si>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</si>
  <si>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</si>
  <si>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</si>
  <si>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</si>
  <si>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</si>
  <si>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</si>
  <si>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</si>
  <si>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</si>
  <si>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</si>
  <si>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</si>
  <si>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</si>
  <si>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</si>
  <si>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</si>
  <si>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</si>
  <si>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</si>
  <si>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</si>
  <si>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</si>
  <si>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</si>
  <si>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</si>
  <si>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</si>
  <si>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</si>
  <si>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</si>
  <si>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</si>
  <si>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</si>
  <si>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</si>
  <si>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</si>
  <si>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</si>
  <si>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</si>
  <si>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</si>
  <si>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</si>
  <si>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</si>
  <si>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</si>
  <si>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</si>
  <si>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</si>
  <si>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</si>
  <si>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</si>
  <si>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</si>
  <si>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</si>
  <si>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</si>
  <si>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</si>
  <si>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</si>
  <si>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</si>
  <si>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</si>
  <si>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</si>
  <si>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</si>
  <si>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</si>
  <si>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</si>
  <si>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</si>
  <si>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</si>
  <si>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</si>
  <si>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</si>
  <si>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</si>
  <si>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</si>
  <si>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</si>
  <si>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</si>
  <si>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</si>
  <si>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</si>
  <si>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</si>
  <si>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</si>
  <si>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</si>
  <si>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</si>
  <si>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</si>
  <si>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</si>
  <si>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</si>
  <si>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</si>
  <si>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</si>
  <si>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</si>
  <si>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</si>
  <si>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</si>
  <si>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</si>
  <si>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</si>
  <si>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</si>
  <si>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</si>
  <si>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</si>
  <si>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</si>
  <si>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</si>
  <si>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</si>
  <si>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</si>
  <si>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</si>
  <si>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</si>
  <si>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</si>
  <si>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</si>
  <si>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</si>
  <si>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</si>
  <si>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</si>
  <si>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</si>
  <si>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</si>
  <si>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</si>
  <si>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</si>
  <si>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</si>
  <si>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</si>
  <si>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</si>
  <si>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</si>
  <si>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</si>
  <si>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</si>
  <si>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</si>
  <si>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</si>
  <si>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</si>
  <si>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</si>
  <si>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</si>
  <si>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</si>
  <si>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</si>
  <si>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</si>
  <si>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</si>
  <si>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</si>
  <si>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</si>
  <si>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</si>
  <si>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</si>
  <si>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</si>
  <si>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</si>
  <si>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</si>
  <si>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</si>
  <si>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</si>
  <si>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</si>
  <si>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</si>
  <si>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</si>
  <si>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</si>
  <si>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</si>
  <si>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</si>
  <si>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</si>
  <si>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</si>
  <si>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</si>
  <si>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</si>
  <si>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</si>
  <si>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</si>
  <si>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</si>
  <si>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</si>
  <si>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</si>
  <si>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</si>
  <si>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</si>
  <si>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</si>
  <si>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</si>
  <si>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</si>
  <si>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</si>
  <si>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</si>
  <si>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</si>
  <si>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</si>
  <si>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</si>
  <si>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</si>
  <si>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</si>
  <si>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</si>
  <si>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</si>
  <si>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</si>
  <si>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</si>
  <si>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</si>
  <si>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</si>
  <si>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</si>
  <si>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</si>
  <si>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</si>
  <si>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</si>
  <si>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</si>
  <si>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</si>
  <si>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</si>
  <si>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</si>
  <si>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</si>
  <si>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</si>
  <si>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</si>
  <si>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</si>
  <si>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</si>
  <si>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</si>
  <si>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</si>
  <si>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</si>
  <si>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</si>
  <si>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</si>
  <si>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</si>
  <si>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</si>
  <si>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</si>
  <si>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</si>
  <si>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</si>
  <si>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</si>
  <si>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</si>
  <si>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</si>
  <si>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</si>
  <si>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</si>
  <si>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</si>
  <si>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</si>
  <si>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</si>
  <si>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</si>
  <si>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</si>
  <si>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</si>
  <si>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</si>
  <si>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</si>
  <si>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</si>
  <si>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</si>
  <si>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</si>
  <si>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</si>
  <si>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</si>
  <si>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</si>
  <si>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</si>
  <si>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</si>
  <si>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</si>
  <si>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</si>
  <si>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</si>
  <si>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</si>
  <si>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</si>
  <si>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</si>
  <si>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</si>
  <si>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</si>
  <si>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</si>
  <si>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</si>
  <si>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</si>
  <si>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</si>
  <si>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</si>
  <si>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</si>
  <si>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</si>
  <si>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</si>
  <si>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</si>
  <si>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</si>
  <si>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</si>
  <si>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</si>
  <si>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</si>
  <si>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</si>
  <si>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</si>
  <si>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</si>
  <si>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</si>
  <si>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</si>
  <si>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</si>
  <si>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</si>
  <si>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</si>
  <si>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</si>
  <si>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</si>
  <si>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</si>
  <si>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</si>
  <si>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</si>
  <si>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</si>
  <si>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</si>
  <si>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</si>
  <si>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</si>
  <si>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</si>
  <si>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</si>
  <si>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</si>
  <si>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</si>
  <si>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</si>
  <si>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</si>
  <si>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</si>
  <si>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</si>
  <si>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</si>
  <si>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</si>
  <si>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</si>
  <si>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</si>
  <si>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</si>
  <si>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</si>
  <si>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</si>
  <si>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</si>
  <si>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</si>
  <si>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</si>
  <si>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</si>
  <si>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</si>
  <si>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</si>
  <si>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</si>
  <si>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</si>
  <si>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</si>
  <si>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</si>
  <si>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</si>
  <si>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</si>
  <si>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</si>
  <si>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</si>
  <si>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</si>
  <si>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</si>
  <si>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</si>
  <si>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</si>
  <si>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</si>
  <si>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</si>
  <si>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</si>
  <si>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</si>
  <si>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</si>
  <si>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</si>
  <si>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</si>
  <si>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</si>
  <si>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</si>
  <si>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</si>
  <si>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</si>
  <si>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</si>
  <si>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</si>
  <si>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</si>
  <si>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</si>
  <si>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</si>
  <si>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</si>
  <si>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</si>
  <si>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</si>
  <si>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</si>
  <si>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</si>
  <si>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</si>
  <si>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</si>
  <si>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</si>
  <si>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</si>
  <si>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</si>
  <si>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</si>
  <si>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</si>
  <si>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</si>
  <si>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</si>
  <si>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</si>
  <si>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</si>
  <si>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</si>
  <si>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</si>
  <si>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</si>
  <si>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</si>
  <si>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</si>
  <si>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</si>
  <si>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</si>
  <si>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</si>
  <si>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</si>
  <si>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</si>
  <si>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</si>
  <si>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</si>
  <si>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</si>
  <si>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</si>
  <si>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</si>
  <si>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</si>
  <si>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</si>
  <si>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</si>
  <si>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</si>
  <si>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</si>
  <si>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</si>
  <si>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</si>
  <si>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</si>
  <si>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</si>
  <si>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</si>
  <si>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</si>
  <si>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</si>
  <si>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</si>
  <si>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</si>
  <si>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</si>
  <si>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</si>
  <si>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</si>
  <si>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</si>
  <si>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</si>
  <si>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</si>
  <si>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</si>
  <si>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</si>
  <si>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</si>
  <si>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</si>
  <si>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</si>
  <si>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</si>
  <si>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</si>
  <si>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</si>
  <si>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</si>
  <si>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</si>
  <si>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</si>
  <si>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</si>
  <si>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</si>
  <si>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</si>
  <si>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</si>
  <si>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</si>
  <si>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</si>
  <si>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</si>
  <si>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</si>
  <si>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</si>
  <si>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</si>
  <si>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</si>
  <si>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</si>
  <si>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</si>
  <si>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</si>
  <si>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</si>
  <si>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</si>
  <si>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</si>
  <si>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</si>
  <si>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</si>
  <si>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</si>
  <si>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</si>
  <si>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</si>
  <si>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</si>
  <si>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</si>
  <si>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</si>
  <si>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</si>
  <si>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</si>
  <si>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</si>
  <si>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</si>
  <si>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</si>
  <si>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</si>
  <si>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</si>
  <si>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</si>
  <si>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</si>
  <si>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</si>
  <si>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</si>
  <si>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</si>
  <si>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</si>
  <si>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</si>
  <si>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</si>
  <si>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</si>
  <si>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</si>
  <si>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</si>
  <si>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</si>
  <si>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</si>
  <si>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</si>
  <si>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</si>
  <si>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</si>
  <si>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</si>
  <si>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</si>
  <si>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</si>
  <si>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</si>
  <si>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</si>
  <si>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</si>
  <si>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</si>
  <si>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</si>
  <si>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</si>
  <si>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</si>
  <si>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</si>
  <si>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</si>
  <si>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</si>
  <si>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</si>
  <si>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</si>
  <si>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</si>
  <si>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</si>
  <si>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</si>
  <si>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</si>
  <si>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</si>
  <si>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</si>
  <si>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</si>
  <si>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</si>
  <si>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</si>
  <si>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</si>
  <si>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</si>
  <si>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</si>
  <si>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</si>
  <si>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</si>
  <si>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</si>
  <si>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</si>
  <si>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</si>
  <si>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</si>
  <si>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</si>
  <si>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</si>
  <si>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</si>
  <si>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</si>
  <si>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</si>
  <si>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</si>
  <si>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</si>
  <si>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</si>
  <si>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</si>
  <si>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</si>
  <si>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</si>
  <si>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</si>
  <si>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</si>
  <si>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</si>
  <si>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</si>
  <si>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</si>
  <si>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</si>
  <si>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</si>
  <si>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</si>
  <si>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</si>
  <si>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</si>
  <si>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</si>
  <si>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</si>
  <si>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</si>
  <si>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</si>
  <si>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</si>
  <si>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</si>
  <si>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</si>
  <si>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</si>
  <si>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</si>
  <si>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</si>
  <si>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</si>
  <si>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</si>
  <si>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</si>
  <si>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</si>
  <si>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</si>
  <si>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</si>
  <si>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</si>
  <si>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</si>
  <si>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</si>
  <si>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</si>
  <si>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</si>
  <si>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</si>
  <si>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</si>
  <si>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</si>
  <si>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</si>
  <si>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</si>
  <si>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</si>
  <si>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</si>
  <si>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</si>
  <si>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</si>
  <si>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</si>
  <si>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</si>
  <si>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</si>
  <si>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</si>
  <si>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</si>
  <si>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</si>
  <si>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</si>
  <si>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</si>
  <si>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</si>
  <si>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</si>
  <si>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</si>
  <si>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</si>
  <si>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</si>
  <si>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</si>
  <si>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</si>
  <si>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</si>
  <si>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</si>
  <si>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</si>
  <si>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</si>
  <si>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</si>
  <si>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</si>
  <si>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</si>
  <si>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</si>
  <si>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</si>
  <si>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</si>
  <si>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</si>
  <si>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</si>
  <si>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</si>
  <si>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</si>
  <si>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</si>
  <si>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</si>
  <si>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</si>
  <si>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</si>
  <si>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</si>
  <si>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</si>
  <si>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</si>
  <si>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</si>
  <si>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</si>
  <si>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</si>
  <si>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</si>
  <si>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</si>
  <si>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</si>
  <si>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</si>
  <si>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</si>
  <si>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</si>
  <si>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</si>
  <si>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</si>
  <si>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</si>
  <si>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</si>
  <si>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</si>
  <si>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</si>
  <si>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</si>
  <si>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</si>
  <si>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</si>
  <si>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</si>
  <si>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</si>
  <si>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</si>
  <si>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</si>
  <si>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</si>
  <si>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</si>
  <si>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</si>
  <si>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</si>
  <si>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</si>
  <si>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</si>
  <si>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</si>
  <si>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</si>
  <si>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</si>
  <si>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</si>
  <si>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</si>
  <si>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</si>
  <si>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</si>
  <si>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</si>
  <si>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</si>
  <si>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</si>
  <si>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</si>
  <si>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</si>
  <si>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</si>
  <si>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</si>
  <si>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</si>
  <si>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</si>
  <si>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</si>
  <si>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</si>
  <si>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</si>
  <si>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</si>
  <si>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</si>
  <si>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</si>
  <si>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</si>
  <si>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</si>
  <si>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</si>
  <si>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</si>
  <si>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</si>
  <si>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</si>
  <si>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</si>
  <si>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</si>
  <si>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</si>
  <si>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</si>
  <si>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</si>
  <si>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</si>
  <si>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</si>
  <si>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</si>
  <si>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</si>
  <si>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</si>
  <si>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</si>
  <si>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</si>
  <si>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</si>
  <si>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</si>
  <si>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</si>
  <si>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</si>
  <si>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</si>
  <si>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</si>
  <si>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</si>
  <si>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</si>
  <si>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</si>
  <si>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</si>
  <si>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</si>
  <si>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</si>
  <si>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</si>
  <si>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</si>
  <si>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</si>
  <si>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</si>
  <si>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</si>
  <si>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</si>
  <si>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</si>
  <si>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</si>
  <si>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</si>
  <si>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</si>
  <si>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</si>
  <si>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</si>
  <si>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</si>
  <si>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</si>
  <si>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</si>
  <si>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</si>
  <si>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</si>
  <si>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</si>
  <si>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</si>
  <si>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</si>
  <si>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</si>
  <si>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</si>
  <si>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</si>
  <si>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</si>
  <si>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</si>
  <si>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</si>
  <si>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</si>
  <si>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</si>
  <si>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</si>
  <si>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</si>
  <si>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</si>
  <si>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</si>
  <si>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</si>
  <si>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</si>
  <si>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</si>
  <si>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</si>
  <si>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</si>
  <si>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</si>
  <si>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</si>
  <si>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</si>
  <si>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</si>
  <si>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</si>
  <si>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</si>
  <si>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</si>
  <si>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</si>
  <si>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</si>
  <si>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</si>
  <si>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</si>
  <si>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</si>
  <si>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</si>
  <si>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</si>
  <si>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</si>
  <si>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</si>
  <si>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</si>
  <si>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</si>
  <si>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</si>
  <si>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</si>
  <si>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</si>
  <si>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</si>
  <si>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</si>
  <si>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</si>
  <si>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</si>
  <si>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</si>
  <si>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</si>
  <si>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</si>
  <si>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</si>
  <si>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</si>
  <si>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</si>
  <si>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</si>
  <si>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</si>
  <si>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</si>
  <si>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</si>
  <si>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</si>
  <si>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</si>
  <si>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</si>
  <si>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</si>
  <si>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</si>
  <si>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</si>
  <si>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</si>
  <si>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</si>
  <si>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</si>
  <si>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</si>
  <si>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</si>
  <si>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</si>
  <si>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</si>
  <si>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</si>
  <si>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</si>
  <si>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</si>
  <si>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</si>
  <si>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</si>
  <si>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</si>
  <si>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</si>
  <si>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</si>
  <si>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</si>
  <si>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</si>
  <si>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</si>
  <si>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</si>
  <si>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</si>
  <si>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</si>
  <si>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</si>
  <si>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</si>
  <si>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</si>
  <si>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</si>
  <si>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</si>
  <si>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</si>
  <si>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</si>
  <si>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</si>
  <si>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</si>
  <si>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</si>
  <si>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</si>
  <si>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</si>
  <si>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</si>
  <si>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</si>
  <si>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</si>
  <si>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</si>
  <si>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</si>
  <si>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</si>
  <si>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</si>
  <si>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</si>
  <si>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</si>
  <si>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</si>
  <si>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</si>
  <si>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</si>
  <si>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</si>
  <si>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</si>
  <si>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</si>
  <si>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</si>
  <si>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</si>
  <si>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</si>
  <si>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</si>
  <si>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</si>
  <si>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</si>
  <si>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</si>
  <si>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</si>
  <si>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</si>
  <si>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</si>
  <si>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</si>
  <si>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</si>
  <si>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</si>
  <si>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</si>
  <si>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</si>
  <si>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</si>
  <si>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</si>
  <si>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</si>
  <si>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</si>
  <si>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</si>
  <si>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</si>
  <si>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</si>
  <si>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</si>
  <si>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</si>
  <si>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</si>
  <si>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</si>
  <si>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</si>
  <si>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</si>
  <si>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</si>
  <si>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</si>
  <si>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</si>
  <si>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</si>
  <si>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</si>
  <si>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</si>
  <si>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</si>
  <si>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</si>
  <si>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</si>
  <si>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</si>
  <si>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</si>
  <si>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</si>
  <si>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</si>
  <si>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</si>
  <si>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</si>
  <si>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</si>
  <si>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</si>
  <si>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</si>
  <si>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</si>
  <si>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</si>
  <si>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</si>
  <si>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</si>
  <si>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</si>
  <si>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</si>
  <si>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</si>
  <si>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</si>
  <si>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</si>
  <si>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</si>
  <si>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</si>
  <si>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</si>
  <si>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</si>
  <si>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</si>
  <si>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</si>
  <si>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</si>
  <si>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</si>
  <si>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</si>
  <si>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</si>
  <si>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</si>
  <si>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</si>
  <si>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</si>
  <si>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</si>
  <si>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</si>
  <si>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</si>
  <si>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</si>
  <si>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</si>
  <si>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</si>
  <si>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</si>
  <si>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</si>
  <si>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</si>
  <si>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</si>
  <si>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</si>
  <si>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</si>
  <si>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</si>
  <si>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</si>
  <si>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</si>
  <si>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</si>
  <si>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</si>
  <si>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</si>
  <si>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</si>
  <si>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</si>
  <si>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</si>
  <si>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</si>
  <si>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</si>
  <si>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</si>
  <si>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</si>
  <si>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</si>
  <si>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</si>
  <si>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</si>
  <si>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</si>
  <si>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</si>
  <si>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</si>
  <si>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</si>
  <si>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</si>
  <si>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</si>
  <si>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</si>
  <si>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</si>
  <si>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</si>
  <si>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</si>
  <si>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</si>
  <si>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</si>
  <si>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</si>
  <si>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</si>
  <si>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</si>
  <si>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</si>
  <si>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</si>
  <si>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</si>
  <si>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</si>
  <si>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</si>
  <si>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</si>
  <si>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</si>
  <si>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</si>
  <si>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</si>
  <si>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</si>
  <si>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</si>
  <si>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</si>
  <si>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</si>
  <si>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</si>
  <si>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</si>
  <si>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</si>
  <si>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</si>
  <si>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</si>
  <si>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</si>
  <si>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</si>
  <si>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</si>
  <si>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</si>
  <si>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</si>
  <si>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</si>
  <si>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</si>
  <si>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</si>
  <si>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</si>
  <si>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</si>
  <si>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</si>
  <si>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</si>
  <si>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</si>
  <si>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</si>
  <si>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</si>
  <si>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</si>
  <si>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</si>
  <si>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</si>
  <si>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</si>
  <si>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</si>
  <si>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</si>
  <si>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</si>
  <si>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</si>
  <si>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</si>
  <si>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</si>
  <si>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</si>
  <si>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</si>
  <si>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</si>
  <si>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</si>
  <si>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</si>
  <si>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</si>
  <si>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</si>
  <si>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</si>
  <si>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</si>
  <si>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</si>
  <si>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</si>
  <si>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</si>
  <si>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</si>
  <si>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</si>
  <si>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</si>
  <si>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</si>
  <si>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</si>
  <si>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</si>
  <si>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</si>
  <si>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</si>
  <si>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</si>
  <si>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</si>
  <si>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</si>
  <si>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</si>
  <si>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</si>
  <si>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</si>
  <si>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</si>
  <si>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</si>
  <si>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</si>
  <si>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</si>
  <si>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</si>
  <si>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</si>
  <si>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</si>
  <si>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</si>
  <si>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</si>
  <si>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</si>
  <si>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</si>
  <si>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</si>
  <si>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</si>
  <si>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</si>
  <si>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</si>
  <si>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</si>
  <si>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</si>
  <si>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</si>
  <si>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</si>
  <si>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</si>
  <si>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</si>
  <si>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</si>
  <si>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</si>
  <si>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</si>
  <si>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</si>
  <si>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</si>
  <si>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</si>
  <si>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</si>
  <si>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</si>
  <si>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</si>
  <si>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</si>
  <si>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</si>
  <si>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</si>
  <si>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</si>
  <si>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</si>
  <si>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</si>
  <si>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</si>
  <si>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</si>
  <si>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</si>
  <si>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</si>
  <si>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</si>
  <si>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</si>
  <si>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</si>
  <si>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</si>
  <si>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</si>
  <si>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</si>
  <si>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</si>
  <si>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</si>
  <si>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</si>
  <si>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</si>
  <si>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</si>
  <si>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</si>
  <si>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</si>
  <si>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</si>
  <si>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</si>
  <si>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</si>
  <si>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</si>
  <si>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</si>
  <si>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</si>
  <si>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</si>
  <si>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</si>
  <si>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</si>
  <si>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</si>
  <si>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</si>
  <si>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</si>
  <si>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</si>
  <si>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</si>
  <si>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</si>
  <si>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</si>
  <si>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</si>
  <si>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</si>
  <si>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</si>
  <si>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</si>
  <si>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</si>
  <si>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</si>
  <si>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</si>
  <si>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</si>
  <si>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</si>
  <si>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</si>
  <si>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</si>
  <si>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</si>
  <si>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</si>
  <si>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</si>
  <si>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</si>
  <si>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</si>
  <si>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</si>
  <si>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</si>
  <si>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</si>
  <si>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</si>
  <si>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</si>
  <si>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</si>
  <si>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</si>
  <si>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</si>
  <si>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</si>
  <si>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</si>
  <si>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</si>
  <si>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</si>
  <si>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</si>
  <si>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</si>
  <si>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</si>
  <si>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</si>
  <si>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</si>
  <si>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</si>
  <si>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</si>
  <si>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</si>
  <si>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</si>
  <si>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</si>
  <si>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</si>
  <si>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</si>
  <si>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</si>
  <si>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</si>
  <si>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</si>
  <si>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</si>
  <si>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</si>
  <si>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</si>
  <si>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</si>
  <si>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</si>
  <si>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</si>
  <si>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</si>
  <si>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</si>
  <si>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</si>
  <si>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</si>
  <si>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</si>
  <si>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</si>
  <si>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</si>
  <si>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</si>
  <si>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</si>
  <si>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</si>
  <si>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</si>
  <si>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</si>
  <si>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</si>
  <si>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</si>
  <si>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</si>
  <si>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</si>
  <si>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</si>
  <si>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</si>
  <si>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</si>
  <si>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</si>
  <si>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</si>
  <si>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</si>
  <si>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</si>
  <si>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</si>
  <si>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</si>
  <si>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</si>
  <si>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</si>
  <si>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</si>
  <si>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</si>
  <si>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</si>
  <si>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</si>
  <si>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</si>
  <si>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</si>
  <si>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</si>
  <si>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</si>
  <si>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</si>
  <si>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</si>
  <si>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</si>
  <si>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</si>
  <si>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</si>
  <si>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</si>
  <si>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</si>
  <si>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</si>
  <si>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</si>
  <si>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</si>
  <si>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</si>
  <si>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</si>
  <si>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</si>
  <si>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</si>
  <si>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</si>
  <si>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</si>
  <si>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</si>
  <si>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</si>
  <si>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</si>
  <si>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</si>
  <si>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</si>
  <si>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</si>
  <si>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</si>
  <si>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</si>
  <si>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</si>
  <si>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</si>
  <si>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</si>
  <si>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</si>
  <si>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</si>
  <si>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</si>
  <si>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</si>
  <si>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</si>
  <si>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</si>
  <si>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</si>
  <si>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</si>
  <si>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</si>
  <si>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</si>
  <si>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</si>
  <si>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</si>
  <si>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</si>
  <si>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</si>
  <si>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</si>
  <si>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</si>
  <si>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</si>
  <si>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</si>
  <si>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</si>
  <si>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</si>
  <si>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</si>
  <si>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</si>
  <si>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</si>
  <si>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</si>
  <si>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</si>
  <si>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</si>
  <si>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</si>
  <si>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</si>
  <si>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</si>
  <si>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</si>
  <si>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</si>
  <si>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</si>
  <si>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</si>
  <si>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</si>
  <si>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</si>
  <si>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</si>
  <si>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</si>
  <si>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</si>
  <si>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</si>
  <si>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</si>
  <si>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</si>
  <si>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</si>
  <si>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</si>
  <si>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</si>
  <si>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</si>
  <si>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</si>
  <si>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</si>
  <si>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</si>
  <si>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</si>
  <si>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</si>
  <si>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</si>
  <si>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</si>
  <si>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</si>
  <si>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</si>
  <si>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</si>
  <si>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</si>
  <si>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</si>
  <si>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</si>
  <si>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</si>
  <si>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</si>
  <si>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</si>
  <si>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</si>
  <si>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</si>
  <si>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</si>
  <si>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</si>
  <si>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</si>
  <si>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</si>
  <si>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</si>
  <si>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</si>
  <si>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</si>
  <si>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</si>
  <si>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</si>
  <si>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</si>
  <si>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</si>
  <si>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</si>
  <si>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</si>
  <si>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</si>
  <si>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</si>
  <si>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</si>
  <si>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</si>
  <si>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</si>
  <si>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</si>
  <si>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</si>
  <si>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</si>
  <si>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</si>
  <si>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</si>
  <si>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</si>
  <si>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</si>
  <si>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</si>
  <si>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</si>
  <si>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</si>
  <si>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</si>
  <si>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</si>
  <si>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</si>
  <si>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</si>
  <si>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</si>
  <si>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</si>
  <si>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</si>
  <si>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</si>
  <si>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</si>
  <si>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</si>
  <si>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</si>
  <si>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</si>
  <si>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</si>
  <si>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</si>
  <si>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</si>
  <si>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</si>
  <si>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</si>
  <si>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</si>
  <si>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</si>
  <si>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</si>
  <si>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</si>
  <si>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</si>
  <si>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</si>
  <si>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</si>
  <si>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</si>
  <si>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</si>
  <si>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</si>
  <si>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</si>
  <si>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</si>
  <si>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</si>
  <si>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</si>
  <si>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</si>
  <si>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</si>
  <si>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</si>
  <si>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</si>
  <si>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</si>
  <si>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</si>
  <si>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</si>
  <si>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</si>
  <si>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</si>
  <si>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</si>
  <si>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</si>
  <si>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</si>
  <si>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</si>
  <si>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</si>
  <si>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</si>
  <si>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</si>
  <si>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</si>
  <si>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</si>
  <si>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</si>
  <si>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</si>
  <si>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</si>
  <si>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</si>
  <si>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</si>
  <si>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</si>
  <si>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</si>
  <si>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</si>
  <si>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</si>
  <si>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</si>
  <si>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</si>
  <si>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</si>
  <si>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</si>
  <si>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</si>
  <si>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</si>
  <si>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</si>
  <si>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</si>
  <si>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</si>
  <si>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</si>
  <si>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</si>
  <si>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</si>
  <si>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</si>
  <si>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</si>
  <si>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</si>
  <si>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</si>
  <si>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</si>
  <si>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</si>
  <si>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</si>
  <si>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</si>
  <si>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</si>
  <si>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</si>
  <si>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</si>
  <si>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</si>
  <si>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</si>
  <si>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</si>
  <si>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</si>
  <si>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</si>
  <si>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</si>
  <si>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</si>
  <si>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</si>
  <si>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</si>
  <si>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</si>
  <si>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</si>
  <si>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</si>
  <si>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</si>
  <si>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</si>
  <si>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</si>
  <si>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</si>
  <si>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</si>
  <si>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</si>
  <si>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</si>
  <si>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</si>
  <si>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</si>
  <si>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</si>
  <si>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</si>
  <si>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</si>
  <si>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</si>
  <si>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</si>
  <si>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</si>
  <si>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</si>
  <si>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</si>
  <si>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</si>
  <si>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</si>
  <si>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</si>
  <si>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</si>
  <si>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</si>
  <si>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</si>
  <si>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</si>
  <si>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</si>
  <si>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</si>
  <si>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</si>
  <si>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</si>
  <si>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</si>
  <si>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</si>
  <si>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</si>
  <si>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</si>
  <si>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</si>
  <si>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</si>
  <si>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</si>
  <si>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</si>
  <si>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</si>
  <si>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</si>
  <si>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</si>
  <si>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</si>
  <si>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</si>
  <si>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</si>
  <si>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</si>
  <si>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</si>
  <si>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</si>
  <si>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</si>
  <si>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</si>
  <si>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</si>
  <si>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</si>
  <si>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</si>
  <si>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</si>
  <si>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</si>
  <si>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</si>
  <si>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</si>
  <si>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</si>
  <si>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</si>
  <si>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</si>
  <si>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</si>
  <si>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</si>
  <si>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</si>
  <si>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</si>
  <si>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</si>
  <si>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</si>
  <si>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</si>
  <si>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</si>
  <si>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</si>
  <si>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</si>
  <si>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</si>
  <si>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</si>
  <si>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</si>
  <si>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</si>
  <si>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</si>
  <si>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</si>
  <si>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</si>
  <si>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</si>
  <si>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</si>
  <si>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</si>
  <si>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</si>
  <si>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</si>
  <si>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</si>
  <si>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</si>
  <si>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</si>
  <si>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</si>
  <si>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</si>
  <si>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</si>
  <si>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</si>
  <si>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</si>
  <si>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</si>
  <si>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</si>
  <si>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</si>
  <si>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</si>
  <si>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</si>
  <si>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</si>
  <si>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</si>
  <si>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</si>
  <si>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</si>
  <si>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</si>
  <si>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</si>
  <si>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</si>
  <si>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</si>
  <si>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</si>
  <si>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</si>
  <si>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</si>
  <si>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</si>
  <si>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</si>
  <si>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</si>
  <si>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</si>
  <si>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</si>
  <si>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</si>
  <si>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</si>
  <si>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</si>
  <si>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</si>
  <si>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</si>
  <si>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</si>
  <si>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</si>
  <si>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</si>
  <si>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</si>
  <si>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</si>
  <si>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</si>
  <si>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</si>
  <si>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</si>
  <si>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</si>
  <si>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</si>
  <si>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</si>
  <si>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</si>
  <si>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</si>
  <si>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</si>
  <si>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</si>
  <si>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</si>
  <si>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</si>
  <si>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</si>
  <si>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</si>
  <si>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</si>
  <si>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</si>
  <si>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</si>
  <si>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</si>
  <si>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</si>
  <si>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</si>
  <si>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</si>
  <si>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</si>
  <si>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</si>
  <si>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</si>
  <si>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</si>
  <si>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</si>
  <si>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</si>
  <si>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</si>
  <si>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</si>
  <si>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</si>
  <si>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</si>
  <si>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</si>
  <si>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</si>
  <si>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</si>
  <si>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</si>
  <si>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</si>
  <si>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</si>
  <si>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</si>
  <si>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</si>
  <si>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</si>
  <si>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</si>
  <si>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</si>
  <si>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</si>
  <si>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</si>
  <si>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</si>
  <si>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</si>
  <si>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</si>
  <si>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</si>
  <si>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</si>
  <si>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</si>
  <si>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</si>
  <si>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</si>
  <si>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</si>
  <si>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</si>
  <si>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</si>
  <si>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</si>
  <si>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</si>
  <si>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</si>
  <si>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</si>
  <si>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</si>
  <si>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</si>
  <si>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</si>
  <si>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</si>
  <si>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</si>
  <si>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</si>
  <si>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</si>
  <si>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</si>
  <si>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</si>
  <si>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</si>
  <si>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</si>
  <si>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</si>
  <si>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</si>
  <si>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</si>
  <si>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</si>
  <si>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</si>
  <si>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</si>
  <si>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</si>
  <si>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</si>
  <si>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</si>
  <si>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</si>
  <si>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</si>
  <si>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</si>
  <si>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</si>
  <si>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</si>
  <si>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</si>
  <si>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</si>
  <si>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</si>
  <si>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</si>
  <si>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</si>
  <si>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</si>
  <si>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</si>
  <si>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</si>
  <si>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</si>
  <si>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</si>
  <si>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</si>
  <si>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</si>
  <si>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</si>
  <si>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</si>
  <si>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</si>
  <si>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</si>
  <si>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</si>
  <si>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</si>
  <si>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</si>
  <si>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</si>
  <si>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</si>
  <si>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</si>
  <si>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</si>
  <si>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</si>
  <si>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</si>
  <si>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</si>
  <si>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</si>
  <si>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</si>
  <si>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</si>
  <si>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</si>
  <si>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</si>
  <si>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</si>
  <si>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</si>
  <si>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</si>
  <si>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</si>
  <si>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</si>
  <si>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</si>
  <si>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</si>
  <si>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</si>
  <si>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</si>
  <si>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</si>
  <si>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</si>
  <si>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</si>
  <si>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</si>
  <si>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</si>
  <si>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</si>
  <si>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</si>
  <si>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</si>
  <si>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</si>
  <si>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</si>
  <si>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</si>
  <si>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</si>
  <si>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</si>
  <si>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</si>
  <si>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</si>
  <si>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</si>
  <si>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</si>
  <si>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</si>
  <si>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</si>
  <si>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</si>
  <si>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</si>
  <si>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</si>
  <si>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</si>
  <si>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</si>
  <si>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</si>
  <si>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</si>
  <si>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</si>
  <si>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</si>
  <si>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</si>
  <si>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</si>
  <si>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</si>
  <si>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</si>
  <si>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</si>
  <si>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</si>
  <si>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</si>
  <si>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</si>
  <si>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</si>
  <si>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</si>
  <si>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</si>
  <si>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</si>
  <si>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</si>
  <si>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</si>
  <si>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</si>
  <si>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</si>
  <si>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</si>
  <si>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</si>
  <si>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</si>
  <si>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</si>
  <si>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</si>
  <si>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</si>
  <si>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</si>
  <si>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</si>
  <si>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</si>
  <si>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</si>
  <si>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</si>
  <si>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</si>
  <si>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</si>
  <si>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</si>
  <si>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</si>
  <si>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</si>
  <si>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</si>
  <si>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</si>
  <si>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</si>
  <si>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</si>
  <si>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</si>
  <si>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</si>
  <si>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</si>
  <si>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</si>
  <si>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</si>
  <si>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</si>
  <si>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</si>
  <si>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</si>
  <si>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</si>
  <si>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</si>
  <si>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</si>
  <si>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</si>
  <si>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</si>
  <si>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</si>
  <si>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</si>
  <si>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</si>
  <si>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</si>
  <si>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</si>
  <si>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</si>
  <si>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</si>
  <si>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</si>
  <si>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</si>
  <si>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</si>
  <si>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</si>
  <si>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</si>
  <si>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</si>
  <si>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</si>
  <si>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</si>
  <si>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</si>
  <si>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</si>
  <si>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</si>
  <si>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</si>
  <si>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</si>
  <si>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</si>
  <si>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</si>
  <si>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</si>
  <si>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</si>
  <si>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</si>
  <si>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</si>
  <si>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</si>
  <si>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</si>
  <si>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</si>
  <si>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</si>
  <si>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</si>
  <si>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</si>
  <si>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</si>
  <si>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</si>
  <si>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</si>
  <si>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</si>
  <si>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</si>
  <si>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</si>
  <si>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</si>
  <si>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</si>
  <si>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</si>
  <si>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</si>
  <si>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</si>
  <si>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</si>
  <si>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</si>
  <si>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</si>
  <si>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</si>
  <si>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</si>
  <si>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</si>
  <si>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</si>
  <si>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</si>
  <si>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</si>
  <si>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</si>
  <si>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</si>
  <si>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</si>
  <si>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</si>
  <si>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</si>
  <si>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</si>
  <si>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</si>
  <si>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</si>
  <si>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</si>
  <si>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</si>
  <si>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</si>
  <si>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</si>
  <si>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</si>
  <si>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</si>
  <si>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</si>
  <si>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</si>
  <si>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</si>
  <si>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</si>
  <si>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</si>
  <si>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</si>
  <si>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</si>
  <si>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</si>
  <si>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</si>
  <si>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</si>
  <si>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</si>
  <si>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</si>
  <si>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</si>
  <si>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</si>
  <si>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</si>
  <si>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</si>
  <si>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</si>
  <si>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</si>
  <si>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</si>
  <si>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</si>
  <si>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</si>
  <si>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</si>
  <si>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</si>
  <si>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</si>
  <si>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</si>
  <si>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</si>
  <si>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</si>
  <si>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</si>
  <si>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</si>
  <si>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</si>
  <si>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</si>
  <si>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</si>
  <si>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</si>
  <si>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</si>
  <si>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</si>
  <si>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</si>
  <si>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</si>
  <si>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</si>
  <si>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</si>
  <si>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</si>
  <si>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</si>
  <si>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</si>
  <si>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</si>
  <si>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</si>
  <si>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</si>
  <si>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</si>
  <si>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</si>
  <si>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</si>
  <si>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</si>
  <si>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</si>
  <si>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</si>
  <si>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</si>
  <si>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</si>
  <si>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</si>
  <si>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</si>
  <si>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</si>
  <si>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</si>
  <si>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</si>
  <si>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</si>
  <si>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</si>
  <si>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</si>
  <si>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</si>
  <si>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</si>
  <si>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</si>
  <si>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</si>
  <si>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</si>
  <si>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</si>
  <si>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</si>
  <si>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</si>
  <si>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</si>
  <si>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</si>
  <si>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</si>
  <si>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</si>
  <si>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</si>
  <si>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</si>
  <si>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</si>
  <si>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</si>
  <si>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</si>
  <si>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</si>
  <si>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</si>
  <si>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</si>
  <si>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</si>
  <si>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</si>
  <si>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</si>
  <si>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</si>
  <si>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</si>
  <si>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</si>
  <si>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</si>
  <si>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</si>
  <si>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</si>
  <si>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</si>
  <si>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</si>
  <si>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</si>
  <si>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</si>
  <si>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</si>
  <si>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</si>
  <si>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</si>
  <si>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</si>
  <si>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</si>
  <si>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</si>
  <si>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</si>
  <si>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</si>
  <si>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</si>
  <si>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</si>
  <si>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</si>
  <si>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</si>
  <si>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</si>
  <si>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</si>
  <si>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</si>
  <si>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</si>
  <si>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</si>
  <si>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</si>
  <si>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</si>
  <si>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</si>
  <si>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</si>
  <si>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</si>
  <si>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</si>
  <si>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</si>
  <si>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</si>
  <si>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</si>
  <si>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</si>
  <si>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</si>
  <si>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</si>
  <si>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</si>
  <si>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</si>
  <si>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</si>
  <si>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</si>
  <si>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</si>
  <si>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</si>
  <si>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</si>
  <si>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</si>
  <si>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</si>
  <si>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</si>
  <si>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</si>
  <si>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</si>
  <si>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</si>
  <si>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</si>
  <si>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</si>
  <si>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</si>
  <si>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</si>
  <si>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</si>
  <si>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</si>
  <si>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</si>
  <si>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</si>
  <si>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</si>
  <si>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</si>
  <si>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</si>
  <si>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</si>
  <si>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</si>
  <si>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</si>
  <si>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</si>
  <si>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</si>
  <si>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</si>
  <si>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</si>
  <si>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</si>
  <si>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</si>
  <si>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</si>
  <si>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</si>
  <si>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</si>
  <si>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</si>
  <si>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</si>
  <si>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</si>
  <si>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</si>
  <si>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</si>
  <si>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</si>
  <si>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</si>
  <si>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</si>
  <si>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</si>
  <si>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</si>
  <si>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</si>
  <si>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</si>
  <si>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</si>
  <si>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</si>
  <si>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</si>
  <si>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</si>
  <si>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</si>
  <si>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</si>
  <si>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</si>
  <si>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</si>
  <si>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</si>
  <si>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</si>
  <si>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</si>
  <si>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</si>
  <si>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</si>
  <si>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</si>
  <si>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</si>
  <si>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</si>
  <si>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</si>
  <si>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</si>
  <si>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</si>
  <si>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</si>
  <si>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</si>
  <si>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</si>
  <si>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</si>
  <si>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</si>
  <si>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</si>
  <si>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</si>
  <si>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</si>
  <si>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</si>
  <si>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</si>
  <si>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</si>
  <si>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</si>
  <si>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</si>
  <si>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</si>
  <si>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</si>
  <si>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</si>
  <si>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</si>
  <si>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</si>
  <si>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</si>
  <si>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</si>
  <si>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</si>
  <si>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</si>
  <si>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</si>
  <si>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</si>
  <si>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</si>
  <si>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</si>
  <si>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</si>
  <si>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</si>
  <si>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</si>
  <si>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</si>
  <si>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</si>
  <si>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</si>
  <si>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</si>
  <si>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</si>
  <si>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</si>
  <si>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</si>
  <si>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</si>
  <si>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</si>
  <si>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</si>
  <si>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</si>
  <si>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</si>
  <si>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</si>
  <si>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</si>
  <si>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</si>
  <si>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</si>
  <si>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</si>
  <si>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</si>
  <si>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</si>
  <si>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</si>
  <si>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</si>
  <si>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</si>
  <si>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</si>
  <si>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</si>
  <si>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</si>
  <si>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</si>
  <si>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</si>
  <si>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</si>
  <si>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</si>
  <si>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</si>
  <si>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</si>
  <si>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</si>
  <si>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</si>
  <si>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</si>
  <si>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</si>
  <si>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</si>
  <si>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</si>
  <si>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</si>
  <si>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</si>
  <si>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</si>
  <si>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</si>
  <si>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</si>
  <si>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</si>
  <si>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</si>
  <si>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</si>
  <si>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</si>
  <si>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</si>
  <si>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</si>
  <si>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</si>
  <si>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</si>
  <si>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</si>
  <si>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</si>
  <si>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</si>
  <si>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</si>
  <si>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</si>
  <si>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</si>
  <si>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</si>
  <si>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</si>
  <si>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</si>
  <si>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</si>
  <si>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</si>
  <si>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</si>
  <si>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</si>
  <si>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</si>
  <si>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</si>
  <si>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</si>
  <si>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</si>
  <si>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</si>
  <si>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</si>
  <si>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</si>
  <si>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</si>
  <si>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</si>
  <si>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</si>
  <si>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</si>
  <si>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</si>
  <si>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</si>
  <si>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</si>
  <si>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</si>
  <si>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</si>
  <si>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</si>
  <si>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</si>
  <si>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</si>
  <si>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</si>
  <si>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</si>
  <si>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</si>
  <si>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</si>
  <si>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</si>
  <si>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</si>
  <si>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</si>
  <si>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</si>
  <si>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</si>
  <si>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</si>
  <si>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</si>
  <si>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</si>
  <si>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</si>
  <si>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</si>
  <si>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</si>
  <si>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</si>
  <si>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</si>
  <si>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</si>
  <si>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</si>
  <si>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</si>
  <si>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</si>
  <si>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</si>
  <si>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</si>
  <si>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</si>
  <si>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</si>
  <si>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</si>
  <si>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</si>
  <si>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</si>
  <si>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</si>
  <si>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</si>
  <si>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</si>
  <si>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</si>
  <si>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</si>
  <si>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</si>
  <si>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</si>
  <si>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</si>
  <si>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</si>
  <si>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</si>
  <si>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</si>
  <si>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</si>
  <si>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</si>
  <si>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</si>
  <si>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</si>
  <si>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</si>
  <si>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</si>
  <si>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</si>
  <si>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</si>
  <si>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</si>
  <si>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</si>
  <si>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</si>
  <si>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</si>
  <si>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</si>
  <si>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</si>
  <si>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</si>
  <si>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</si>
  <si>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</si>
  <si>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</si>
  <si>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</si>
  <si>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</si>
  <si>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</si>
  <si>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</si>
  <si>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</si>
  <si>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</si>
  <si>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</si>
  <si>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</si>
  <si>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</si>
  <si>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</si>
  <si>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</si>
  <si>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</si>
  <si>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</si>
  <si>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</si>
  <si>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</si>
  <si>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</si>
  <si>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</si>
  <si>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</si>
  <si>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</si>
  <si>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</si>
  <si>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</si>
  <si>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</si>
  <si>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</si>
  <si>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</si>
  <si>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</si>
  <si>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</si>
  <si>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</si>
  <si>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</si>
  <si>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</si>
  <si>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</si>
  <si>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</si>
  <si>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</si>
  <si>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</si>
  <si>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</si>
  <si>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</si>
  <si>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</si>
  <si>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</si>
  <si>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</si>
  <si>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</si>
  <si>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</si>
  <si>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</si>
  <si>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</si>
  <si>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</si>
  <si>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</si>
  <si>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</si>
  <si>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</si>
  <si>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</si>
  <si>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</si>
  <si>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</si>
  <si>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</si>
  <si>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</si>
  <si>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</si>
  <si>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</si>
  <si>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</si>
  <si>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</si>
  <si>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</si>
  <si>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</si>
  <si>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</si>
  <si>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</si>
  <si>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</si>
  <si>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</si>
  <si>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</si>
  <si>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</si>
  <si>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</si>
  <si>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</si>
  <si>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</si>
  <si>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</si>
  <si>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</si>
  <si>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</si>
  <si>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</si>
  <si>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</si>
  <si>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</si>
  <si>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</si>
  <si>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</si>
  <si>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</si>
  <si>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</si>
  <si>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</si>
  <si>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</si>
  <si>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</si>
  <si>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</si>
  <si>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</si>
  <si>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</si>
  <si>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</si>
  <si>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</si>
  <si>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</si>
  <si>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</si>
  <si>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</si>
  <si>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</si>
  <si>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</si>
  <si>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</si>
  <si>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</si>
  <si>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</si>
  <si>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</si>
  <si>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</si>
  <si>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</si>
  <si>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</si>
  <si>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</si>
  <si>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</si>
  <si>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</si>
  <si>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</si>
  <si>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</si>
  <si>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</si>
  <si>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</si>
  <si>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</si>
  <si>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</si>
  <si>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</si>
  <si>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</si>
  <si>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</si>
  <si>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</si>
  <si>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</si>
  <si>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</si>
  <si>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</si>
  <si>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</si>
  <si>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</si>
  <si>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</si>
  <si>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</si>
  <si>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</si>
  <si>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</si>
  <si>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</si>
  <si>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</si>
  <si>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</si>
  <si>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</si>
  <si>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</si>
  <si>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</si>
  <si>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</si>
  <si>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</si>
  <si>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</si>
  <si>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</si>
  <si>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</si>
  <si>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</si>
  <si>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</si>
  <si>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</si>
  <si>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</si>
  <si>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</si>
  <si>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</si>
  <si>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</si>
  <si>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</si>
  <si>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</si>
  <si>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</si>
  <si>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</si>
  <si>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</si>
  <si>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</si>
  <si>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</si>
  <si>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</si>
  <si>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</si>
  <si>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</si>
  <si>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</si>
  <si>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</si>
  <si>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</si>
  <si>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</si>
  <si>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</si>
  <si>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</si>
  <si>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</si>
  <si>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</si>
  <si>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</si>
  <si>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</si>
  <si>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</si>
  <si>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</si>
  <si>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</si>
  <si>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</si>
  <si>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</si>
  <si>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</si>
  <si>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</si>
  <si>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</si>
  <si>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</si>
  <si>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</si>
  <si>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</si>
  <si>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</si>
  <si>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</si>
  <si>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</si>
  <si>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</si>
  <si>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</si>
  <si>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</si>
  <si>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</si>
  <si>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</si>
  <si>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</si>
  <si>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</si>
  <si>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</si>
  <si>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</si>
  <si>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</si>
  <si>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</si>
  <si>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</si>
  <si>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</si>
  <si>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</si>
  <si>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</si>
  <si>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</si>
  <si>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</si>
  <si>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</si>
  <si>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</si>
  <si>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</si>
  <si>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</si>
  <si>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</si>
  <si>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</si>
  <si>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</si>
  <si>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</si>
  <si>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</si>
  <si>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</si>
  <si>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</si>
  <si>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</si>
  <si>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</si>
  <si>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</si>
  <si>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</si>
  <si>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</si>
  <si>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</si>
  <si>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</si>
  <si>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</si>
  <si>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</si>
  <si>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</si>
  <si>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</si>
  <si>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</si>
  <si>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</si>
  <si>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</si>
  <si>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</si>
  <si>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</si>
  <si>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</si>
  <si>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</si>
  <si>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</si>
  <si>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</si>
  <si>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</si>
  <si>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</si>
  <si>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</si>
  <si>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</si>
  <si>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</si>
  <si>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</si>
  <si>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</si>
  <si>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</si>
  <si>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</si>
  <si>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</si>
  <si>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</si>
  <si>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</si>
  <si>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</si>
  <si>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</si>
  <si>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</si>
  <si>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</si>
  <si>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</si>
  <si>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</si>
  <si>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</si>
  <si>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</si>
  <si>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</si>
  <si>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</si>
  <si>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</si>
  <si>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</si>
  <si>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</si>
  <si>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</si>
  <si>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</si>
  <si>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</si>
  <si>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</si>
  <si>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</si>
  <si>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</si>
  <si>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</si>
  <si>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</si>
  <si>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</si>
  <si>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</si>
  <si>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</si>
  <si>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</si>
  <si>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</si>
  <si>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</si>
  <si>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</si>
  <si>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</si>
  <si>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</si>
  <si>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</si>
  <si>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</si>
  <si>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</si>
  <si>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</si>
  <si>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</si>
  <si>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</si>
  <si>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</si>
  <si>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</si>
  <si>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</si>
  <si>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</si>
  <si>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</si>
  <si>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</si>
  <si>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</si>
  <si>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</si>
  <si>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</si>
  <si>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</si>
  <si>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</si>
  <si>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</si>
  <si>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</si>
  <si>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</si>
  <si>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</si>
  <si>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</si>
  <si>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</si>
  <si>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</si>
  <si>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</si>
  <si>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</si>
  <si>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</si>
  <si>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</si>
  <si>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</si>
  <si>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</si>
  <si>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</si>
  <si>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</si>
  <si>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</si>
  <si>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</si>
  <si>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</si>
  <si>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</si>
  <si>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</si>
  <si>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</si>
  <si>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</si>
  <si>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</si>
  <si>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</si>
  <si>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</si>
  <si>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</si>
  <si>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</si>
  <si>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</si>
  <si>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</si>
  <si>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</si>
  <si>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</si>
  <si>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</si>
  <si>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</si>
  <si>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</si>
  <si>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</si>
  <si>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</si>
  <si>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</si>
  <si>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</si>
  <si>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</si>
  <si>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</si>
  <si>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</si>
  <si>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</si>
  <si>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</si>
  <si>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</si>
  <si>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</si>
  <si>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</si>
  <si>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</si>
  <si>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</si>
  <si>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</si>
  <si>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</si>
  <si>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</si>
  <si>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</si>
  <si>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</si>
  <si>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</si>
  <si>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</si>
  <si>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</si>
  <si>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</si>
  <si>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</si>
  <si>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</si>
  <si>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</si>
  <si>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</si>
  <si>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</si>
  <si>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</si>
  <si>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</si>
  <si>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</si>
  <si>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</si>
  <si>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</si>
  <si>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</si>
  <si>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</si>
  <si>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</si>
  <si>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</si>
  <si>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</si>
  <si>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</si>
  <si>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</si>
  <si>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</si>
  <si>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</si>
  <si>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</si>
  <si>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</si>
  <si>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</si>
  <si>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</si>
  <si>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</si>
  <si>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</si>
  <si>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</si>
  <si>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</si>
  <si>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</si>
  <si>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</si>
  <si>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</si>
  <si>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</si>
  <si>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</si>
  <si>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</si>
  <si>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</si>
  <si>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</si>
  <si>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</si>
  <si>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</si>
  <si>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</si>
  <si>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</si>
  <si>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</si>
  <si>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</si>
  <si>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</si>
  <si>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</si>
  <si>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</si>
  <si>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</si>
  <si>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</si>
  <si>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</si>
  <si>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</si>
  <si>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</si>
  <si>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</si>
  <si>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</si>
  <si>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</si>
  <si>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</si>
  <si>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</si>
  <si>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</si>
  <si>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</si>
  <si>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</si>
  <si>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</si>
  <si>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</si>
  <si>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</si>
  <si>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</si>
  <si>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</si>
  <si>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</si>
  <si>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</si>
  <si>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</si>
  <si>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</si>
  <si>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</si>
  <si>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</si>
  <si>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</si>
  <si>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</si>
  <si>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</si>
  <si>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</si>
  <si>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</si>
  <si>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</si>
  <si>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</si>
  <si>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</si>
  <si>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</si>
  <si>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</si>
  <si>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</si>
  <si>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</si>
  <si>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</si>
  <si>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</si>
  <si>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</si>
  <si>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</si>
  <si>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</si>
  <si>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</si>
  <si>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</si>
  <si>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</si>
  <si>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</si>
  <si>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</si>
  <si>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</si>
  <si>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</si>
  <si>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</si>
  <si>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</si>
  <si>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</si>
  <si>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</si>
  <si>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</si>
  <si>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</si>
  <si>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</si>
  <si>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</si>
  <si>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</si>
  <si>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</si>
  <si>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</si>
  <si>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</si>
  <si>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</si>
  <si>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</si>
  <si>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</si>
  <si>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</si>
  <si>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</si>
  <si>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</si>
  <si>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</si>
  <si>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</si>
  <si>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</si>
  <si>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</si>
  <si>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</si>
  <si>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</si>
  <si>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</si>
  <si>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</si>
  <si>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</si>
  <si>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</si>
  <si>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</si>
  <si>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</si>
  <si>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</si>
  <si>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</si>
  <si>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</si>
  <si>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</si>
  <si>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</si>
  <si>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</si>
  <si>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</si>
  <si>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</si>
  <si>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</si>
  <si>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</si>
  <si>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</si>
  <si>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</si>
  <si>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</si>
  <si>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</si>
  <si>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</si>
  <si>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</si>
  <si>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</si>
  <si>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</si>
  <si>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</si>
  <si>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</si>
  <si>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</si>
  <si>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</si>
  <si>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</si>
  <si>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</si>
  <si>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</si>
  <si>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</si>
  <si>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</si>
  <si>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</si>
  <si>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</si>
  <si>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</si>
  <si>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</si>
  <si>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</si>
  <si>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</si>
  <si>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</si>
  <si>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</si>
  <si>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</si>
  <si>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</si>
  <si>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</si>
  <si>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</si>
  <si>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</si>
  <si>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</si>
  <si>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</si>
  <si>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</si>
  <si>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</si>
  <si>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</si>
  <si>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</si>
  <si>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</si>
  <si>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</si>
  <si>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</si>
  <si>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</si>
  <si>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</si>
  <si>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</si>
  <si>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</si>
  <si>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</si>
  <si>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</si>
  <si>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</si>
  <si>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</si>
  <si>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</si>
  <si>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</si>
  <si>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</si>
  <si>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</si>
  <si>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</si>
  <si>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</si>
  <si>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</si>
  <si>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</si>
  <si>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</si>
  <si>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</si>
  <si>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</si>
  <si>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</si>
  <si>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</si>
  <si>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</si>
  <si>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</si>
  <si>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</si>
  <si>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</si>
  <si>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</si>
  <si>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</si>
  <si>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</si>
  <si>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</si>
  <si>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</si>
  <si>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</si>
  <si>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</si>
  <si>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</si>
  <si>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</si>
  <si>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</si>
  <si>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</si>
  <si>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</si>
  <si>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</si>
  <si>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</si>
  <si>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</si>
  <si>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</si>
  <si>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</si>
  <si>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</si>
  <si>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</si>
  <si>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</si>
  <si>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</si>
  <si>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</si>
  <si>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</si>
  <si>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</si>
  <si>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</si>
  <si>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</si>
  <si>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</si>
  <si>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</si>
  <si>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</si>
  <si>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</si>
  <si>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</si>
  <si>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</si>
  <si>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</si>
  <si>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</si>
  <si>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</si>
  <si>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</si>
  <si>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</si>
  <si>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</si>
  <si>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</si>
  <si>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</si>
  <si>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</si>
  <si>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</si>
  <si>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</si>
  <si>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</si>
  <si>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</si>
  <si>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</si>
  <si>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</si>
  <si>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</si>
  <si>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</si>
  <si>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</si>
  <si>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</si>
  <si>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</si>
  <si>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</si>
  <si>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</si>
  <si>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</si>
  <si>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</si>
  <si>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</si>
  <si>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</si>
  <si>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</si>
  <si>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</si>
  <si>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</si>
  <si>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</si>
  <si>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</si>
  <si>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</si>
  <si>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</si>
  <si>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</si>
  <si>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</si>
  <si>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</si>
  <si>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</si>
  <si>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</si>
  <si>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</si>
  <si>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</si>
  <si>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</si>
  <si>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</si>
  <si>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</si>
  <si>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</si>
  <si>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</si>
  <si>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</si>
  <si>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</si>
  <si>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</si>
  <si>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</si>
  <si>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</si>
  <si>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</si>
  <si>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</si>
  <si>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</si>
  <si>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</si>
  <si>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</si>
  <si>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</si>
  <si>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</si>
  <si>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</si>
  <si>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</si>
  <si>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</si>
  <si>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</si>
  <si>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</si>
  <si>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</si>
  <si>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</si>
  <si>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</si>
  <si>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</si>
  <si>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</si>
  <si>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</si>
  <si>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</si>
  <si>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</si>
  <si>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</si>
  <si>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</si>
  <si>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</si>
  <si>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</si>
  <si>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</si>
  <si>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</si>
  <si>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</si>
  <si>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</si>
  <si>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</si>
  <si>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</si>
  <si>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</si>
  <si>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</si>
  <si>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</si>
  <si>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</si>
  <si>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</si>
  <si>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</si>
  <si>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</si>
  <si>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</si>
  <si>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</si>
  <si>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</si>
  <si>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</si>
  <si>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</si>
  <si>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</si>
  <si>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</si>
  <si>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</si>
  <si>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</si>
  <si>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</si>
  <si>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</si>
  <si>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</si>
  <si>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</si>
  <si>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</si>
  <si>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</si>
  <si>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</si>
  <si>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</si>
  <si>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</si>
  <si>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</si>
  <si>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</si>
  <si>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</si>
  <si>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</si>
  <si>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</si>
  <si>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</si>
  <si>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</si>
  <si>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</si>
  <si>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</si>
  <si>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</si>
  <si>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</si>
  <si>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</si>
  <si>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</si>
  <si>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</si>
  <si>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</si>
  <si>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</si>
  <si>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</si>
  <si>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</si>
  <si>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</si>
  <si>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</si>
  <si>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</si>
  <si>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</si>
  <si>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</si>
  <si>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</si>
  <si>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</si>
  <si>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</si>
  <si>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</si>
  <si>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</si>
  <si>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</si>
  <si>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</si>
  <si>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</si>
  <si>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</si>
  <si>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</si>
  <si>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</si>
  <si>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</si>
  <si>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</si>
  <si>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</si>
  <si>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</si>
  <si>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</si>
  <si>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</si>
  <si>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</si>
  <si>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</si>
  <si>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</si>
  <si>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</si>
  <si>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</si>
  <si>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</si>
  <si>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</si>
  <si>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</si>
  <si>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</si>
  <si>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</si>
  <si>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</si>
  <si>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</si>
  <si>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</si>
  <si>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</si>
  <si>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</si>
  <si>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</si>
  <si>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</si>
  <si>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</si>
  <si>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</si>
  <si>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</si>
  <si>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</si>
  <si>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</si>
  <si>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</si>
  <si>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</si>
  <si>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</si>
  <si>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</si>
  <si>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</si>
  <si>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</si>
  <si>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</si>
  <si>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</si>
  <si>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</si>
  <si>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</si>
  <si>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</si>
  <si>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</si>
  <si>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</si>
  <si>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</si>
  <si>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</si>
  <si>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</si>
  <si>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</si>
  <si>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</si>
  <si>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</si>
  <si>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</si>
  <si>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</si>
  <si>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</si>
  <si>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</si>
  <si>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</si>
  <si>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</si>
  <si>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</si>
  <si>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</si>
  <si>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</si>
  <si>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</si>
  <si>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</si>
  <si>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</si>
  <si>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</si>
  <si>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</si>
  <si>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</si>
  <si>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</si>
  <si>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</si>
  <si>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</si>
  <si>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</si>
  <si>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</si>
  <si>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</si>
  <si>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</si>
  <si>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</si>
  <si>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</si>
  <si>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</si>
  <si>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</si>
  <si>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</si>
  <si>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</si>
  <si>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</si>
  <si>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</si>
  <si>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</si>
  <si>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</si>
  <si>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</si>
  <si>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</si>
  <si>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</si>
  <si>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</si>
  <si>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</si>
  <si>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</si>
  <si>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</si>
  <si>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</si>
  <si>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</si>
  <si>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</si>
  <si>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</si>
  <si>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</si>
  <si>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</si>
  <si>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</si>
  <si>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</si>
  <si>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</si>
  <si>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</si>
  <si>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</si>
  <si>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</si>
  <si>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</si>
  <si>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</si>
  <si>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</si>
  <si>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</si>
  <si>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</si>
  <si>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</si>
  <si>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</si>
  <si>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</si>
  <si>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</si>
  <si>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</si>
  <si>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</si>
  <si>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</si>
  <si>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</si>
  <si>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</si>
  <si>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</si>
  <si>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</si>
  <si>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</si>
  <si>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</si>
  <si>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</si>
  <si>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</si>
  <si>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</si>
  <si>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</si>
  <si>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</si>
  <si>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</si>
  <si>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</si>
  <si>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</si>
  <si>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</si>
  <si>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</si>
  <si>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</si>
  <si>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</si>
  <si>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</si>
  <si>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</si>
  <si>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</si>
  <si>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</si>
  <si>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</si>
  <si>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</si>
  <si>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</si>
  <si>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</si>
  <si>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</si>
  <si>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</si>
  <si>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</si>
  <si>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</si>
  <si>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</si>
  <si>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</si>
  <si>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</si>
  <si>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</si>
  <si>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</si>
  <si>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</si>
  <si>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</si>
  <si>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</si>
  <si>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</si>
  <si>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</si>
  <si>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</si>
  <si>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</si>
  <si>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</si>
  <si>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</si>
  <si>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</si>
  <si>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</si>
  <si>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</si>
  <si>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</si>
  <si>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</si>
  <si>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</si>
  <si>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</si>
  <si>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</si>
  <si>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</si>
  <si>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</si>
  <si>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</si>
  <si>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</si>
  <si>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</si>
  <si>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</si>
  <si>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</si>
  <si>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</si>
  <si>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</si>
  <si>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</si>
  <si>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</si>
  <si>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</si>
  <si>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</si>
  <si>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</si>
  <si>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</si>
  <si>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</si>
  <si>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</si>
  <si>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</si>
  <si>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</si>
  <si>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</si>
  <si>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</si>
  <si>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</si>
  <si>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</si>
  <si>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</si>
  <si>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</si>
  <si>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</si>
  <si>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</si>
  <si>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</si>
  <si>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</si>
  <si>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</si>
  <si>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</si>
  <si>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</si>
  <si>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</si>
  <si>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</si>
  <si>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</si>
  <si>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</si>
  <si>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</si>
  <si>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</si>
  <si>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</si>
  <si>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</si>
  <si>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</si>
  <si>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</si>
  <si>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</si>
  <si>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</si>
  <si>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</si>
  <si>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</si>
  <si>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</si>
  <si>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</si>
  <si>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</si>
  <si>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</si>
  <si>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</si>
  <si>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</si>
  <si>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</si>
  <si>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</si>
  <si>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</si>
  <si>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</si>
  <si>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</si>
  <si>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</si>
  <si>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</si>
  <si>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</si>
  <si>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</si>
  <si>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</si>
  <si>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</si>
  <si>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</si>
  <si>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</si>
  <si>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</si>
  <si>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</si>
  <si>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</si>
  <si>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</si>
  <si>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</si>
  <si>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</si>
  <si>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</si>
  <si>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</si>
  <si>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</si>
  <si>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</si>
  <si>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</si>
  <si>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</si>
  <si>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</si>
  <si>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</si>
  <si>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</si>
  <si>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</si>
  <si>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</si>
  <si>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</si>
  <si>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</si>
  <si>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</si>
  <si>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</si>
  <si>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</si>
  <si>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</si>
  <si>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</si>
  <si>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</si>
  <si>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</si>
  <si>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</si>
  <si>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</si>
  <si>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</si>
  <si>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</si>
  <si>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</si>
  <si>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</si>
  <si>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</si>
  <si>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</si>
  <si>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</si>
  <si>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</si>
  <si>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</si>
  <si>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</si>
  <si>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</si>
  <si>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</si>
  <si>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</si>
  <si>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</si>
  <si>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</si>
  <si>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</si>
  <si>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</si>
  <si>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</si>
  <si>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</si>
  <si>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</si>
  <si>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</si>
  <si>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</si>
  <si>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</si>
  <si>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</si>
  <si>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</si>
  <si>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</si>
  <si>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</si>
  <si>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</si>
  <si>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</si>
  <si>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</si>
  <si>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</si>
  <si>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</si>
  <si>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</si>
  <si>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</si>
  <si>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</si>
  <si>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</si>
  <si>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</si>
  <si>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</si>
  <si>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</si>
  <si>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</si>
  <si>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</si>
  <si>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</si>
  <si>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</si>
  <si>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</si>
  <si>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</si>
  <si>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</si>
  <si>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</si>
  <si>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</si>
  <si>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</si>
  <si>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</si>
  <si>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</si>
  <si>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</si>
  <si>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</si>
  <si>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</si>
  <si>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</si>
  <si>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</si>
  <si>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</si>
  <si>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</si>
  <si>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</si>
  <si>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</si>
  <si>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</si>
  <si>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</si>
  <si>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</si>
  <si>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</si>
  <si>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</si>
  <si>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</si>
  <si>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</si>
  <si>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</si>
  <si>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</si>
  <si>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</si>
  <si>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</si>
  <si>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</si>
  <si>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</si>
  <si>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</si>
  <si>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</si>
  <si>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</si>
  <si>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</si>
  <si>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</si>
  <si>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</si>
  <si>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</si>
  <si>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</si>
  <si>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</si>
  <si>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</si>
  <si>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</si>
  <si>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</si>
  <si>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</si>
  <si>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</si>
  <si>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</si>
  <si>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</si>
  <si>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</si>
  <si>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</si>
  <si>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</si>
  <si>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</si>
  <si>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</si>
  <si>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</si>
  <si>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</si>
  <si>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</si>
  <si>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</si>
  <si>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</si>
  <si>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</si>
  <si>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</si>
  <si>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</si>
  <si>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</si>
  <si>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</si>
  <si>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</si>
  <si>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</si>
  <si>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</si>
  <si>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</si>
  <si>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</si>
  <si>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</si>
  <si>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</si>
  <si>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</si>
  <si>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</si>
  <si>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</si>
  <si>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</si>
  <si>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</si>
  <si>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</si>
  <si>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</si>
  <si>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</si>
  <si>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</si>
  <si>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</si>
  <si>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</si>
  <si>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</si>
  <si>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</si>
  <si>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</si>
  <si>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</si>
  <si>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</si>
  <si>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</si>
  <si>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</si>
  <si>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</si>
  <si>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</si>
  <si>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</si>
  <si>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</si>
  <si>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</si>
  <si>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</si>
  <si>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</si>
  <si>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</si>
  <si>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</si>
  <si>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</si>
  <si>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</si>
  <si>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</si>
  <si>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</si>
  <si>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</si>
  <si>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</si>
  <si>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</si>
  <si>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</si>
  <si>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</si>
  <si>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</si>
  <si>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</si>
  <si>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</si>
  <si>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</si>
  <si>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</si>
  <si>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</si>
  <si>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</si>
  <si>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</si>
  <si>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</si>
  <si>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</si>
  <si>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</si>
  <si>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</si>
  <si>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</si>
  <si>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</si>
  <si>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</si>
  <si>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</si>
  <si>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</si>
  <si>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</si>
  <si>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</si>
  <si>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</si>
  <si>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</si>
  <si>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</si>
  <si>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</si>
  <si>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</si>
  <si>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</si>
  <si>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</si>
  <si>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</si>
  <si>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</si>
  <si>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</si>
  <si>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</si>
  <si>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</si>
  <si>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</si>
  <si>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</si>
  <si>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</si>
  <si>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</si>
  <si>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</si>
  <si>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</si>
  <si>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</si>
  <si>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</si>
  <si>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</si>
  <si>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</si>
  <si>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</si>
  <si>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</si>
  <si>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</si>
  <si>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</si>
  <si>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</si>
  <si>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</si>
  <si>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</si>
  <si>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</si>
  <si>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</si>
  <si>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</si>
  <si>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</si>
  <si>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</si>
  <si>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</si>
  <si>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</si>
  <si>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</si>
  <si>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</si>
  <si>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</si>
  <si>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</si>
  <si>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</si>
  <si>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</si>
  <si>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</si>
  <si>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</si>
  <si>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</si>
  <si>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</si>
  <si>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</si>
  <si>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</si>
  <si>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</si>
  <si>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</si>
  <si>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</si>
  <si>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</si>
  <si>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</si>
  <si>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</si>
  <si>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</si>
  <si>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</si>
  <si>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</si>
  <si>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</si>
  <si>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</si>
  <si>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</si>
  <si>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</si>
  <si>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</si>
  <si>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</si>
  <si>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</si>
  <si>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</si>
  <si>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</si>
  <si>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</si>
  <si>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</si>
  <si>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</si>
  <si>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</si>
  <si>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</si>
  <si>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</si>
  <si>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</si>
  <si>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</si>
  <si>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</si>
  <si>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</si>
  <si>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</si>
  <si>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</si>
  <si>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</si>
  <si>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</si>
  <si>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</si>
  <si>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</si>
  <si>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</si>
  <si>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</si>
  <si>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</si>
  <si>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</si>
  <si>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</si>
  <si>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</si>
  <si>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</si>
  <si>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</si>
  <si>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</si>
  <si>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</si>
  <si>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</si>
  <si>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</si>
  <si>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</si>
  <si>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</si>
  <si>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</si>
  <si>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</si>
  <si>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</si>
  <si>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</si>
  <si>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</si>
  <si>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</si>
  <si>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</si>
  <si>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</si>
  <si>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</si>
  <si>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</si>
  <si>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</si>
  <si>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</si>
  <si>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</si>
  <si>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</si>
  <si>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</si>
  <si>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</si>
  <si>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</si>
  <si>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</si>
  <si>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</si>
  <si>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</si>
  <si>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</si>
  <si>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</si>
  <si>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</si>
  <si>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</si>
  <si>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</si>
  <si>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</si>
  <si>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</si>
  <si>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</si>
  <si>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</si>
  <si>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</si>
  <si>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</si>
  <si>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</si>
  <si>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</si>
  <si>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</si>
  <si>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</si>
  <si>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</si>
  <si>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</si>
  <si>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</si>
  <si>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</si>
  <si>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</si>
  <si>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</si>
  <si>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</si>
  <si>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</si>
  <si>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</si>
  <si>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</si>
  <si>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</si>
  <si>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</si>
  <si>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</si>
  <si>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</si>
  <si>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</si>
  <si>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</si>
  <si>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</si>
  <si>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</si>
  <si>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</si>
  <si>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</si>
  <si>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</si>
  <si>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</si>
  <si>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</si>
  <si>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</si>
  <si>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</si>
  <si>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</si>
  <si>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</si>
  <si>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</si>
  <si>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</si>
  <si>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</si>
  <si>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</si>
  <si>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</si>
  <si>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</si>
  <si>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</si>
  <si>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</si>
  <si>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</si>
  <si>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</si>
  <si>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</si>
  <si>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</si>
  <si>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</si>
  <si>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</si>
  <si>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</si>
  <si>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</si>
  <si>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</si>
  <si>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</si>
  <si>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</si>
  <si>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</si>
  <si>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</si>
  <si>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</si>
  <si>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</si>
  <si>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</si>
  <si>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</si>
  <si>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</si>
  <si>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</si>
  <si>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</si>
  <si>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</si>
  <si>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</si>
  <si>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</si>
  <si>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</si>
  <si>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</si>
  <si>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</si>
  <si>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</si>
  <si>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</si>
  <si>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</si>
  <si>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</si>
  <si>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</si>
  <si>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</si>
  <si>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</si>
  <si>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</si>
  <si>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</si>
  <si>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</si>
  <si>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</si>
  <si>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</si>
  <si>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</si>
  <si>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</si>
  <si>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</si>
  <si>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</si>
  <si>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</si>
  <si>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</si>
  <si>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</si>
  <si>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</si>
  <si>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</si>
  <si>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</si>
  <si>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</si>
  <si>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</si>
  <si>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</si>
  <si>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</si>
  <si>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</si>
  <si>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</si>
  <si>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</si>
  <si>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</si>
  <si>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</si>
  <si>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</si>
  <si>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</si>
  <si>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</si>
  <si>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</si>
  <si>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</si>
  <si>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</si>
  <si>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</si>
  <si>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</si>
  <si>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</si>
  <si>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</si>
  <si>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</si>
  <si>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</si>
  <si>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</si>
  <si>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</si>
  <si>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</si>
  <si>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</si>
  <si>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</si>
  <si>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</si>
  <si>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</si>
  <si>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</si>
  <si>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</si>
  <si>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</si>
  <si>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</si>
  <si>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</si>
  <si>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</si>
  <si>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</si>
  <si>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</si>
  <si>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</si>
  <si>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</si>
  <si>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</si>
  <si>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</si>
  <si>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</si>
  <si>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</si>
  <si>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</si>
  <si>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</si>
  <si>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</si>
  <si>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</si>
  <si>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</si>
  <si>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</si>
  <si>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</si>
  <si>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</si>
  <si>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</si>
  <si>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</si>
  <si>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</si>
  <si>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</si>
  <si>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</si>
  <si>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</si>
  <si>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</si>
  <si>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</si>
  <si>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</si>
  <si>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</si>
  <si>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</si>
  <si>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</si>
  <si>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</si>
  <si>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</si>
  <si>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</si>
  <si>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</si>
  <si>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</si>
  <si>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</si>
  <si>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</si>
  <si>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</si>
  <si>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</si>
  <si>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</si>
  <si>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</si>
  <si>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</si>
  <si>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</si>
  <si>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</si>
  <si>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</si>
  <si>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</si>
  <si>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</si>
  <si>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</si>
  <si>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</si>
  <si>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</si>
  <si>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</si>
  <si>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</si>
  <si>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</si>
  <si>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</si>
  <si>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</si>
  <si>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</si>
  <si>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</si>
  <si>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</si>
  <si>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</si>
  <si>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</si>
  <si>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</si>
  <si>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</si>
  <si>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</si>
  <si>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</si>
  <si>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</si>
  <si>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</si>
  <si>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</si>
  <si>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</si>
  <si>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</si>
  <si>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</si>
  <si>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</si>
  <si>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</si>
  <si>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</si>
  <si>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</si>
  <si>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</si>
  <si>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</si>
  <si>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</si>
  <si>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</si>
  <si>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</si>
  <si>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</si>
  <si>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</si>
  <si>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</si>
  <si>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</si>
  <si>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</si>
  <si>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</si>
  <si>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</si>
  <si>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</si>
  <si>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</si>
  <si>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</si>
  <si>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</si>
  <si>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</si>
  <si>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</si>
  <si>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</si>
  <si>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</si>
  <si>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</si>
  <si>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</si>
  <si>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</si>
  <si>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</si>
  <si>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</si>
  <si>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</si>
  <si>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</si>
  <si>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</si>
  <si>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</si>
  <si>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</si>
  <si>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</si>
  <si>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</si>
  <si>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</si>
  <si>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</si>
  <si>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</si>
  <si>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</si>
  <si>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</si>
  <si>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</si>
  <si>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</si>
  <si>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</si>
  <si>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</si>
  <si>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</si>
  <si>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</si>
  <si>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</si>
  <si>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</si>
  <si>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</si>
  <si>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</si>
  <si>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</si>
  <si>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</si>
  <si>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</si>
  <si>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</si>
  <si>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</si>
  <si>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</si>
  <si>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</si>
  <si>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</si>
  <si>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</si>
  <si>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</si>
  <si>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</si>
  <si>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</si>
  <si>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</si>
  <si>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</si>
  <si>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</si>
  <si>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</si>
  <si>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</si>
  <si>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</si>
  <si>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</si>
  <si>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</si>
  <si>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</si>
  <si>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</si>
  <si>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</si>
  <si>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</si>
  <si>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</si>
  <si>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</si>
  <si>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</si>
  <si>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</si>
  <si>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</si>
  <si>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</si>
  <si>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</si>
  <si>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</si>
  <si>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</si>
  <si>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</si>
  <si>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</si>
  <si>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</si>
  <si>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</si>
  <si>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</si>
  <si>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</si>
  <si>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</si>
  <si>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</si>
  <si>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</si>
  <si>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</si>
  <si>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</si>
  <si>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</si>
  <si>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</si>
  <si>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</si>
  <si>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</si>
  <si>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</si>
  <si>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</si>
  <si>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</si>
  <si>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</si>
  <si>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</si>
  <si>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</si>
  <si>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</si>
  <si>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</si>
  <si>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</si>
  <si>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</si>
  <si>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</si>
  <si>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</si>
  <si>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</si>
  <si>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</si>
  <si>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</si>
  <si>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</si>
  <si>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</si>
  <si>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</si>
  <si>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</si>
  <si>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</si>
  <si>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</si>
  <si>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</si>
  <si>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</si>
  <si>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</si>
  <si>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</si>
  <si>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</si>
  <si>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</si>
  <si>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</si>
  <si>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</si>
  <si>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</si>
  <si>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</si>
  <si>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</si>
  <si>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</si>
  <si>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</si>
  <si>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</si>
  <si>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</si>
  <si>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</si>
  <si>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</si>
  <si>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</si>
  <si>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</si>
  <si>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</si>
  <si>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</si>
  <si>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</si>
  <si>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</si>
  <si>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</si>
  <si>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</si>
  <si>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</si>
  <si>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</si>
  <si>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</si>
  <si>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</si>
  <si>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</si>
  <si>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</si>
  <si>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</si>
  <si>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</si>
  <si>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</si>
  <si>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</si>
  <si>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</si>
  <si>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</si>
  <si>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</si>
  <si>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</si>
  <si>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</si>
  <si>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</si>
  <si>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</si>
  <si>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</si>
  <si>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</si>
  <si>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</si>
  <si>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</si>
  <si>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</si>
  <si>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</si>
  <si>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</si>
  <si>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</si>
  <si>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</si>
  <si>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</si>
  <si>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</si>
  <si>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</si>
  <si>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</si>
  <si>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</si>
  <si>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</si>
  <si>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</si>
  <si>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</si>
  <si>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</si>
  <si>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</si>
  <si>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</si>
  <si>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</si>
  <si>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</si>
  <si>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</si>
  <si>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</si>
  <si>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</si>
  <si>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</si>
  <si>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</si>
  <si>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</si>
  <si>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</si>
  <si>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</si>
  <si>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</si>
  <si>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</si>
  <si>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</si>
  <si>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</si>
  <si>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</si>
  <si>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</si>
  <si>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</si>
  <si>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</si>
  <si>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</si>
  <si>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</si>
  <si>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</si>
  <si>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</si>
  <si>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</si>
  <si>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</si>
  <si>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</si>
  <si>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</si>
  <si>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</si>
  <si>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</si>
  <si>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</si>
  <si>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</si>
  <si>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</si>
  <si>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</si>
  <si>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</si>
  <si>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</si>
  <si>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</si>
  <si>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</si>
  <si>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</si>
  <si>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</si>
  <si>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</si>
  <si>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</si>
  <si>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</si>
  <si>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</si>
  <si>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</si>
  <si>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</si>
  <si>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</si>
  <si>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</si>
  <si>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</si>
  <si>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</si>
  <si>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</si>
  <si>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</si>
  <si>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</si>
  <si>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</si>
  <si>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</si>
  <si>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</si>
  <si>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</si>
  <si>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</si>
  <si>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</si>
  <si>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</si>
  <si>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</si>
  <si>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</si>
  <si>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</si>
  <si>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</si>
  <si>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</si>
  <si>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</si>
  <si>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</si>
  <si>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</si>
  <si>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</si>
  <si>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</si>
  <si>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</si>
  <si>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</si>
  <si>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</si>
  <si>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</si>
  <si>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</si>
  <si>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</si>
  <si>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</si>
  <si>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</si>
  <si>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</si>
  <si>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</si>
  <si>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</si>
  <si>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</si>
  <si>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</si>
  <si>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</si>
  <si>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</si>
  <si>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</si>
  <si>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</si>
  <si>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</si>
  <si>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</si>
  <si>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</si>
  <si>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</si>
  <si>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</si>
  <si>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</si>
  <si>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</si>
  <si>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</si>
  <si>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</si>
  <si>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</si>
  <si>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</si>
  <si>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</si>
  <si>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</si>
  <si>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</si>
  <si>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</si>
  <si>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</si>
  <si>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</si>
  <si>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</si>
  <si>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</si>
  <si>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</si>
  <si>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</si>
  <si>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</si>
  <si>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</si>
  <si>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</si>
  <si>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</si>
  <si>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</si>
  <si>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</si>
  <si>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</si>
  <si>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</si>
  <si>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</si>
  <si>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</si>
  <si>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</si>
  <si>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</si>
  <si>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</si>
  <si>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</si>
  <si>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</si>
  <si>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</si>
  <si>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</si>
  <si>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</si>
  <si>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</si>
  <si>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</si>
  <si>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</si>
  <si>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</si>
  <si>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</si>
  <si>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</si>
  <si>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</si>
  <si>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</si>
  <si>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</si>
  <si>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</si>
  <si>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</si>
  <si>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</si>
  <si>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</si>
  <si>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</si>
  <si>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</si>
  <si>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</si>
  <si>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</si>
  <si>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</si>
  <si>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</si>
  <si>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</si>
  <si>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</si>
  <si>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</si>
  <si>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</si>
  <si>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</si>
  <si>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</si>
  <si>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</si>
  <si>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</si>
  <si>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</si>
  <si>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</si>
  <si>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</si>
  <si>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</si>
  <si>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</si>
  <si>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</si>
  <si>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</si>
  <si>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</si>
  <si>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</si>
  <si>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</si>
  <si>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</si>
  <si>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</si>
  <si>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</si>
  <si>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</si>
  <si>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</si>
  <si>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</si>
  <si>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</si>
  <si>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</si>
  <si>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</si>
  <si>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</si>
  <si>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</si>
  <si>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</si>
  <si>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</si>
  <si>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</si>
  <si>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</si>
  <si>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</si>
  <si>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</si>
  <si>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</si>
  <si>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</si>
  <si>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</si>
  <si>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</si>
  <si>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</si>
  <si>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</si>
  <si>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</si>
  <si>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</si>
  <si>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</si>
  <si>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</si>
  <si>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</si>
  <si>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</si>
  <si>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</si>
  <si>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</si>
  <si>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</si>
  <si>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</si>
  <si>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</si>
  <si>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</si>
  <si>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</si>
  <si>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</si>
  <si>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</si>
  <si>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</si>
  <si>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</si>
  <si>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</si>
  <si>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</si>
  <si>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</si>
  <si>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</si>
  <si>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</si>
  <si>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</si>
  <si>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</si>
  <si>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</si>
  <si>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</si>
  <si>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</si>
  <si>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</si>
  <si>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</si>
  <si>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</si>
  <si>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</si>
  <si>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</si>
  <si>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</si>
  <si>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</si>
  <si>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</si>
  <si>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</si>
  <si>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</si>
  <si>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</si>
  <si>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</si>
  <si>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</si>
  <si>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</si>
  <si>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</si>
  <si>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</si>
  <si>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</si>
  <si>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</si>
  <si>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</si>
  <si>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</si>
  <si>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</si>
  <si>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</si>
  <si>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</si>
  <si>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</si>
  <si>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</si>
  <si>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</si>
  <si>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</si>
  <si>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</si>
  <si>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</si>
  <si>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</si>
  <si>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</si>
  <si>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</si>
  <si>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</si>
  <si>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</si>
  <si>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</si>
  <si>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</si>
  <si>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</si>
  <si>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</si>
  <si>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</si>
  <si>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</si>
  <si>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</si>
  <si>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</si>
  <si>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</si>
  <si>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</si>
  <si>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</si>
  <si>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</si>
  <si>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</si>
  <si>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</si>
  <si>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</si>
  <si>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</si>
  <si>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</si>
  <si>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</si>
  <si>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</si>
  <si>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</si>
  <si>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</si>
  <si>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</si>
  <si>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</si>
  <si>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</si>
  <si>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</si>
  <si>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</si>
  <si>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</si>
  <si>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</si>
  <si>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</si>
  <si>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</si>
  <si>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</si>
  <si>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</si>
  <si>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</si>
  <si>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</si>
  <si>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</si>
  <si>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</si>
  <si>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</si>
  <si>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</si>
  <si>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</si>
  <si>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</si>
  <si>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</si>
  <si>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</si>
  <si>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</si>
  <si>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</si>
  <si>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</si>
  <si>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</si>
  <si>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</si>
  <si>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</si>
  <si>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</si>
  <si>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</si>
  <si>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</si>
  <si>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</si>
  <si>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</si>
  <si>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</si>
  <si>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</si>
  <si>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</si>
  <si>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</si>
  <si>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</si>
  <si>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</si>
  <si>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</si>
  <si>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</si>
  <si>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</si>
  <si>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</si>
  <si>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</si>
  <si>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</si>
  <si>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</si>
  <si>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</si>
  <si>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</si>
  <si>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</si>
  <si>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</si>
  <si>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</si>
  <si>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</si>
  <si>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</si>
  <si>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</si>
  <si>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</si>
  <si>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</si>
  <si>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</si>
  <si>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</si>
  <si>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</si>
  <si>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</si>
  <si>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</si>
  <si>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</si>
  <si>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</si>
  <si>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</si>
  <si>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</si>
  <si>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</si>
  <si>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</si>
  <si>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</si>
  <si>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</si>
  <si>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</si>
  <si>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</si>
  <si>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</si>
  <si>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</si>
  <si>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</si>
  <si>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</si>
  <si>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</si>
  <si>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</si>
  <si>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</si>
  <si>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</si>
  <si>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</si>
  <si>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</si>
  <si>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</si>
  <si>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</si>
  <si>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</si>
  <si>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</si>
  <si>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</si>
  <si>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</si>
  <si>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</si>
  <si>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</si>
  <si>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</si>
  <si>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</si>
  <si>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</si>
  <si>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</si>
  <si>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</si>
  <si>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</si>
  <si>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</si>
  <si>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</si>
  <si>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</si>
  <si>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</si>
  <si>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</si>
  <si>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</si>
  <si>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</si>
  <si>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</si>
  <si>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</si>
  <si>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</si>
  <si>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</si>
  <si>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</si>
  <si>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</si>
  <si>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</si>
  <si>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</si>
  <si>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</si>
  <si>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</si>
  <si>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</si>
  <si>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</si>
  <si>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</si>
  <si>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</si>
  <si>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</si>
  <si>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</si>
  <si>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</si>
  <si>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</si>
  <si>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</si>
  <si>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</si>
  <si>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</si>
  <si>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</si>
  <si>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</si>
  <si>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</si>
  <si>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</si>
  <si>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</si>
  <si>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</si>
  <si>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</si>
  <si>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</si>
  <si>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</si>
  <si>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</si>
  <si>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</si>
  <si>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</si>
  <si>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</si>
  <si>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</si>
  <si>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</si>
  <si>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</si>
  <si>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</si>
  <si>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</si>
  <si>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</si>
  <si>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</si>
  <si>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</si>
  <si>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</si>
  <si>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</si>
  <si>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</si>
  <si>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</si>
  <si>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</si>
  <si>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</si>
  <si>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</si>
  <si>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</si>
  <si>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</si>
  <si>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</si>
  <si>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</si>
  <si>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</si>
  <si>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</si>
  <si>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</si>
  <si>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</si>
  <si>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</si>
  <si>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</si>
  <si>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</si>
  <si>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</si>
  <si>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</si>
  <si>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</si>
  <si>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</si>
  <si>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</si>
  <si>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</si>
  <si>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</si>
  <si>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</si>
  <si>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</si>
  <si>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</si>
  <si>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</si>
  <si>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</si>
  <si>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</si>
  <si>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</si>
  <si>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</si>
  <si>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</si>
  <si>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</si>
  <si>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</si>
  <si>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</si>
  <si>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</si>
  <si>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</si>
  <si>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</si>
  <si>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</si>
  <si>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</si>
  <si>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</si>
  <si>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</si>
  <si>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</si>
  <si>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</si>
  <si>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</si>
  <si>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</si>
  <si>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</si>
  <si>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</si>
  <si>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</si>
  <si>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</si>
  <si>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</si>
  <si>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</si>
  <si>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</si>
  <si>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</si>
  <si>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</si>
  <si>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</si>
  <si>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</si>
  <si>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</si>
  <si>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</si>
  <si>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</si>
  <si>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</si>
  <si>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</si>
  <si>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</si>
  <si>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</si>
  <si>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</si>
  <si>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</si>
  <si>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</si>
  <si>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</si>
  <si>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</si>
  <si>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</si>
  <si>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</si>
  <si>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</si>
  <si>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</si>
  <si>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</si>
  <si>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</si>
  <si>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</si>
  <si>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</si>
  <si>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</si>
  <si>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</si>
  <si>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</si>
  <si>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</si>
  <si>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</si>
  <si>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</si>
  <si>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</si>
  <si>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</si>
  <si>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</si>
  <si>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</si>
  <si>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</si>
  <si>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</si>
  <si>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</si>
  <si>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</si>
  <si>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</si>
  <si>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</si>
  <si>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</si>
  <si>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</si>
  <si>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</si>
  <si>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</si>
  <si>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</si>
  <si>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</si>
  <si>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</si>
  <si>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</si>
  <si>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</si>
  <si>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</si>
  <si>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</si>
  <si>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</si>
  <si>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</si>
  <si>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</si>
  <si>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</si>
  <si>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</si>
  <si>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</si>
  <si>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</si>
  <si>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</si>
  <si>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</si>
  <si>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</si>
  <si>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</si>
  <si>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</si>
  <si>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</si>
  <si>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</si>
  <si>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</si>
  <si>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</si>
  <si>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</si>
  <si>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</si>
  <si>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</si>
  <si>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</si>
  <si>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</si>
  <si>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</si>
  <si>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</si>
  <si>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</si>
  <si>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</si>
  <si>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</si>
  <si>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</si>
  <si>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</si>
  <si>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</si>
  <si>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</si>
  <si>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</si>
  <si>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</si>
  <si>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</si>
  <si>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</si>
  <si>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</si>
  <si>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</si>
  <si>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</si>
  <si>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</si>
  <si>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</si>
  <si>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</si>
  <si>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</si>
  <si>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</si>
  <si>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</si>
  <si>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</si>
  <si>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</si>
  <si>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</si>
  <si>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</si>
  <si>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</si>
  <si>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</si>
  <si>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</si>
  <si>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</si>
  <si>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</si>
  <si>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</si>
  <si>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</si>
  <si>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</si>
  <si>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</si>
  <si>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</si>
  <si>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</si>
  <si>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</si>
  <si>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</si>
  <si>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</si>
  <si>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</si>
  <si>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</si>
  <si>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</si>
  <si>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</si>
  <si>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</si>
  <si>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</si>
  <si>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</si>
  <si>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</si>
  <si>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</si>
  <si>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</si>
  <si>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</si>
  <si>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</si>
  <si>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</si>
  <si>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</si>
  <si>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</si>
  <si>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</si>
  <si>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</si>
  <si>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</si>
  <si>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</si>
  <si>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</si>
  <si>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</si>
  <si>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</si>
  <si>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</si>
  <si>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</si>
  <si>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</si>
  <si>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</si>
  <si>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</si>
  <si>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</si>
  <si>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</si>
  <si>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</si>
  <si>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</si>
  <si>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</si>
  <si>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</si>
  <si>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</si>
  <si>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</si>
  <si>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</si>
  <si>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</si>
  <si>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</si>
  <si>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</si>
  <si>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</si>
  <si>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</si>
  <si>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</si>
  <si>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</si>
  <si>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</si>
  <si>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</si>
  <si>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</si>
  <si>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</si>
  <si>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</si>
  <si>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</si>
  <si>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</si>
  <si>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</si>
  <si>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</si>
  <si>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</si>
  <si>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</si>
  <si>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</si>
  <si>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</si>
  <si>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</si>
  <si>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</si>
  <si>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</si>
  <si>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</si>
  <si>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</si>
  <si>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</si>
  <si>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</si>
  <si>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</si>
  <si>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</si>
  <si>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</si>
  <si>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</si>
  <si>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</si>
  <si>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</si>
  <si>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</si>
  <si>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</si>
  <si>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</si>
  <si>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</si>
  <si>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</si>
  <si>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</si>
  <si>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</si>
  <si>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</si>
  <si>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</si>
  <si>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</si>
  <si>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</si>
  <si>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</si>
  <si>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</si>
  <si>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</si>
  <si>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</si>
  <si>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</si>
  <si>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</si>
  <si>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</si>
  <si>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</si>
  <si>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</si>
  <si>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</si>
  <si>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</si>
  <si>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</si>
  <si>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</si>
  <si>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</si>
  <si>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</si>
  <si>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</si>
  <si>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</si>
  <si>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</si>
  <si>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</si>
  <si>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</si>
  <si>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</si>
  <si>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</si>
  <si>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</si>
  <si>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</si>
  <si>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</si>
  <si>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</si>
  <si>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</si>
  <si>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</si>
  <si>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</si>
  <si>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</si>
  <si>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</si>
  <si>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</si>
  <si>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</si>
  <si>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</si>
  <si>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</si>
  <si>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</si>
  <si>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</si>
  <si>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</si>
  <si>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</si>
  <si>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</si>
  <si>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</si>
  <si>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</si>
  <si>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</si>
  <si>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</si>
  <si>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</si>
  <si>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</si>
  <si>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</si>
  <si>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</si>
  <si>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</si>
  <si>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</si>
  <si>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</si>
  <si>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</si>
  <si>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</si>
  <si>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</si>
  <si>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</si>
  <si>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</si>
  <si>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</si>
  <si>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</si>
  <si>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</si>
  <si>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</si>
  <si>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</si>
  <si>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</si>
  <si>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</si>
  <si>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</si>
  <si>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</si>
  <si>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</si>
  <si>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</si>
  <si>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</si>
  <si>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</si>
  <si>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</si>
  <si>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</si>
  <si>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</si>
  <si>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</si>
  <si>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</si>
  <si>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</si>
  <si>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</si>
  <si>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</si>
  <si>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</si>
  <si>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</si>
  <si>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</si>
  <si>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</si>
  <si>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</si>
  <si>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</si>
  <si>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</si>
  <si>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</si>
  <si>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</si>
  <si>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</si>
  <si>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</si>
  <si>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</si>
  <si>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</si>
  <si>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</si>
  <si>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</si>
  <si>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</si>
  <si>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</si>
  <si>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</si>
  <si>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</si>
  <si>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</si>
  <si>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</si>
  <si>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</si>
  <si>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</si>
  <si>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</si>
  <si>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</si>
  <si>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</si>
  <si>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</si>
  <si>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</si>
  <si>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</si>
  <si>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</si>
  <si>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</si>
  <si>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</si>
  <si>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</si>
  <si>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</si>
  <si>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</si>
  <si>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</si>
  <si>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</si>
  <si>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</si>
  <si>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</si>
  <si>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</si>
  <si>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</si>
  <si>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</si>
  <si>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</si>
  <si>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</si>
  <si>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</si>
  <si>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</si>
  <si>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</si>
  <si>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</si>
  <si>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</si>
  <si>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</si>
  <si>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</si>
  <si>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</si>
  <si>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</si>
  <si>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</si>
  <si>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</si>
  <si>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</si>
  <si>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</si>
  <si>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</si>
  <si>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</si>
  <si>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</si>
  <si>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</si>
  <si>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</si>
  <si>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</si>
  <si>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</si>
  <si>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</si>
  <si>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</si>
  <si>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</si>
  <si>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</si>
  <si>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</si>
  <si>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</si>
  <si>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</si>
  <si>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</si>
  <si>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</si>
  <si>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</si>
  <si>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</si>
  <si>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</si>
  <si>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</si>
  <si>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</si>
  <si>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</si>
  <si>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</si>
  <si>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</si>
  <si>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</si>
  <si>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</si>
  <si>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</si>
  <si>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</si>
  <si>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</si>
  <si>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</si>
  <si>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</si>
  <si>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</si>
  <si>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</si>
  <si>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</si>
  <si>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</si>
  <si>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</si>
  <si>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</si>
  <si>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</si>
  <si>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</si>
  <si>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</si>
  <si>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</si>
  <si>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</si>
  <si>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</si>
  <si>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</si>
  <si>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</si>
  <si>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</si>
  <si>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</si>
  <si>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</si>
  <si>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</si>
  <si>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</si>
  <si>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</si>
  <si>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</si>
  <si>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</si>
  <si>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</si>
  <si>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</si>
  <si>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</si>
  <si>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</si>
  <si>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</si>
  <si>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</si>
  <si>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</si>
  <si>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</si>
  <si>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</si>
  <si>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</si>
  <si>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</si>
  <si>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</si>
  <si>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</si>
  <si>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</si>
  <si>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</si>
  <si>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</si>
  <si>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</si>
  <si>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</si>
  <si>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</si>
  <si>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</si>
  <si>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</si>
  <si>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</si>
  <si>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</si>
  <si>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</si>
  <si>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</si>
  <si>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</si>
  <si>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</si>
  <si>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</si>
  <si>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</si>
  <si>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</si>
  <si>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</si>
  <si>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</si>
  <si>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</si>
  <si>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</si>
  <si>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</si>
  <si>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</si>
  <si>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</si>
  <si>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</si>
  <si>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</si>
  <si>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</si>
  <si>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</si>
  <si>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</si>
  <si>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</si>
  <si>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</si>
  <si>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</si>
  <si>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</si>
  <si>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</si>
  <si>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</si>
  <si>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</si>
  <si>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</si>
  <si>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</si>
  <si>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</si>
  <si>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</si>
  <si>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</si>
  <si>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</si>
  <si>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</si>
  <si>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</si>
  <si>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</si>
  <si>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</si>
  <si>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</si>
  <si>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</si>
  <si>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</si>
  <si>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</si>
  <si>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</si>
  <si>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</si>
  <si>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</si>
  <si>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</si>
  <si>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</si>
  <si>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</si>
  <si>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</si>
  <si>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</si>
  <si>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</si>
  <si>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</si>
  <si>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</si>
  <si>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</si>
  <si>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</si>
  <si>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</si>
  <si>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</si>
  <si>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</si>
  <si>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</si>
  <si>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</si>
  <si>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</si>
  <si>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</si>
  <si>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</si>
  <si>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</si>
  <si>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</si>
  <si>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</si>
  <si>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</si>
  <si>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</si>
  <si>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</si>
  <si>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</si>
  <si>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</si>
  <si>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</si>
  <si>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</si>
  <si>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</si>
  <si>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</si>
  <si>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</si>
  <si>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</si>
  <si>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</si>
  <si>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</si>
  <si>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</si>
  <si>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</si>
  <si>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</si>
  <si>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</si>
  <si>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</si>
  <si>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</si>
  <si>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</si>
  <si>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</si>
  <si>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</si>
  <si>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</si>
  <si>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</si>
  <si>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</si>
  <si>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</si>
  <si>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</si>
  <si>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</si>
  <si>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</si>
  <si>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</si>
  <si>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</si>
  <si>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</si>
  <si>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</si>
  <si>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</si>
  <si>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</si>
  <si>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</si>
  <si>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</si>
  <si>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</si>
  <si>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</si>
  <si>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</si>
  <si>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</si>
  <si>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</si>
  <si>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</si>
  <si>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</si>
  <si>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</si>
  <si>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</si>
  <si>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</si>
  <si>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</si>
  <si>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</si>
  <si>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</si>
  <si>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</si>
  <si>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</si>
  <si>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</si>
  <si>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</si>
  <si>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</si>
  <si>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</si>
  <si>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</si>
  <si>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</si>
  <si>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</si>
  <si>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</si>
  <si>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</si>
  <si>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</si>
  <si>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</si>
  <si>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</si>
  <si>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</si>
  <si>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</si>
  <si>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</si>
  <si>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</si>
  <si>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</si>
  <si>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</si>
  <si>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</si>
  <si>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</si>
  <si>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</si>
  <si>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</si>
  <si>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</si>
  <si>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</si>
  <si>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</si>
  <si>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</si>
  <si>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</si>
  <si>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</si>
  <si>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</si>
  <si>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</si>
  <si>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</si>
  <si>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</si>
  <si>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</si>
  <si>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</si>
  <si>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</si>
  <si>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</si>
  <si>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</si>
  <si>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</si>
  <si>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</si>
  <si>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</si>
  <si>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</si>
  <si>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</si>
  <si>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</si>
  <si>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</si>
  <si>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</si>
  <si>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</si>
  <si>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</si>
  <si>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</si>
  <si>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</si>
  <si>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</si>
  <si>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</si>
  <si>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</si>
  <si>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</si>
  <si>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</si>
  <si>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</si>
  <si>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</si>
  <si>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</si>
  <si>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</si>
  <si>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</si>
  <si>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</si>
  <si>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</si>
  <si>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</si>
  <si>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</si>
  <si>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</si>
  <si>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</si>
  <si>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</si>
  <si>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</si>
  <si>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</si>
  <si>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</si>
  <si>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</si>
  <si>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</si>
  <si>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</si>
  <si>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</si>
  <si>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</si>
  <si>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</si>
  <si>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</si>
  <si>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</si>
  <si>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</si>
  <si>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</si>
  <si>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</si>
  <si>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</si>
  <si>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</si>
  <si>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</si>
  <si>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</si>
  <si>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</si>
  <si>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</si>
  <si>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</si>
  <si>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</si>
  <si>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</si>
  <si>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</si>
  <si>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</si>
  <si>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</si>
  <si>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</si>
  <si>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</si>
  <si>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</si>
  <si>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</si>
  <si>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</si>
  <si>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</si>
  <si>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</si>
  <si>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</si>
  <si>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</si>
  <si>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</si>
  <si>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</si>
  <si>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</si>
  <si>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</si>
  <si>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</si>
  <si>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</si>
  <si>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</si>
  <si>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</si>
  <si>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</si>
  <si>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</si>
  <si>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</si>
  <si>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</si>
  <si>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</si>
  <si>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</si>
  <si>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</si>
  <si>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</si>
  <si>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</si>
  <si>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</si>
  <si>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</si>
  <si>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</si>
  <si>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</si>
  <si>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</si>
  <si>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</si>
  <si>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</si>
  <si>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</si>
  <si>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</si>
  <si>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</si>
  <si>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</si>
  <si>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</si>
  <si>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</si>
  <si>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</si>
  <si>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</si>
  <si>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</si>
  <si>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</si>
  <si>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</si>
  <si>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</si>
  <si>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</si>
  <si>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</si>
  <si>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</si>
  <si>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</si>
  <si>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</si>
  <si>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</si>
  <si>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</si>
  <si>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</si>
  <si>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</si>
  <si>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</si>
  <si>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</si>
  <si>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</si>
  <si>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</si>
  <si>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</si>
  <si>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</si>
  <si>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</si>
  <si>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</si>
  <si>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</si>
  <si>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</si>
  <si>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</si>
  <si>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</si>
  <si>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</si>
  <si>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</si>
  <si>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</si>
  <si>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</si>
  <si>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</si>
  <si>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</si>
  <si>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</si>
  <si>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</si>
  <si>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</si>
  <si>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</si>
  <si>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</si>
  <si>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</si>
  <si>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</si>
  <si>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</si>
  <si>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</si>
  <si>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</si>
  <si>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</si>
  <si>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</si>
  <si>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</si>
  <si>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</si>
  <si>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</si>
  <si>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</si>
  <si>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</si>
  <si>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</si>
  <si>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</si>
  <si>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</si>
  <si>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</si>
  <si>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</si>
  <si>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</si>
  <si>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</si>
  <si>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</si>
  <si>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</si>
  <si>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</si>
  <si>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</si>
  <si>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</si>
  <si>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</si>
  <si>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</si>
  <si>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</si>
  <si>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</si>
  <si>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</si>
  <si>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</si>
  <si>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</si>
  <si>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</si>
  <si>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</si>
  <si>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</si>
  <si>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</si>
  <si>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</si>
  <si>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</si>
  <si>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</si>
  <si>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</si>
  <si>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</si>
  <si>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</si>
  <si>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</si>
  <si>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</si>
  <si>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</si>
  <si>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</si>
  <si>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</si>
  <si>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</si>
  <si>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</si>
  <si>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</si>
  <si>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</si>
  <si>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</si>
  <si>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</si>
  <si>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</si>
  <si>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</si>
  <si>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</si>
  <si>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</si>
  <si>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</si>
  <si>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</si>
  <si>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</si>
  <si>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</si>
  <si>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</si>
  <si>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</si>
  <si>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</si>
  <si>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</si>
  <si>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</si>
  <si>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</si>
  <si>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</si>
  <si>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</si>
  <si>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</si>
  <si>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</si>
  <si>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</si>
  <si>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</si>
  <si>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</si>
  <si>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</si>
  <si>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</si>
  <si>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</si>
  <si>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</si>
  <si>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</si>
  <si>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</si>
  <si>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</si>
  <si>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</si>
  <si>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</si>
  <si>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</si>
  <si>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</si>
  <si>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</si>
  <si>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</si>
  <si>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</si>
  <si>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</si>
  <si>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</si>
  <si>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</si>
  <si>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</si>
  <si>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</si>
  <si>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</si>
  <si>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</si>
  <si>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</si>
  <si>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</si>
  <si>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</si>
  <si>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</si>
  <si>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</si>
  <si>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</si>
  <si>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</si>
  <si>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</si>
  <si>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</si>
  <si>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</si>
  <si>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</si>
  <si>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</si>
  <si>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</si>
  <si>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</si>
  <si>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</si>
  <si>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</si>
  <si>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</si>
  <si>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</si>
  <si>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</si>
  <si>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</si>
  <si>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</si>
  <si>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</si>
  <si>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</si>
  <si>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</si>
  <si>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</si>
  <si>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</si>
  <si>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</si>
  <si>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</si>
  <si>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</si>
  <si>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</si>
  <si>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</si>
  <si>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</si>
  <si>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</si>
  <si>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</si>
  <si>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</si>
  <si>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</si>
  <si>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</si>
  <si>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</si>
  <si>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</si>
  <si>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</si>
  <si>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</si>
  <si>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</si>
  <si>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</si>
  <si>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</si>
  <si>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</si>
  <si>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</si>
  <si>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</si>
  <si>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</si>
  <si>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</si>
  <si>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</si>
  <si>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</si>
  <si>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</si>
  <si>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</si>
  <si>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</si>
  <si>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</si>
  <si>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</si>
  <si>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</si>
  <si>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</si>
  <si>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</si>
  <si>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</si>
  <si>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</si>
  <si>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</si>
  <si>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</si>
  <si>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</si>
  <si>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</si>
  <si>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</si>
  <si>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</si>
  <si>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</si>
  <si>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</si>
  <si>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</si>
  <si>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</si>
  <si>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</si>
  <si>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</si>
  <si>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</si>
  <si>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</si>
  <si>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</si>
  <si>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</si>
  <si>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</si>
  <si>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</si>
  <si>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</si>
  <si>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</si>
  <si>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</si>
  <si>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</si>
  <si>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</si>
  <si>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</si>
  <si>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</si>
  <si>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</si>
  <si>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</si>
  <si>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</si>
  <si>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</si>
  <si>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</si>
  <si>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</si>
  <si>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</si>
  <si>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</si>
  <si>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</si>
  <si>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</si>
  <si>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</si>
  <si>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</si>
  <si>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</si>
  <si>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</si>
  <si>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</si>
  <si>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</si>
  <si>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</si>
  <si>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</si>
  <si>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</si>
  <si>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</si>
  <si>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</si>
  <si>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</si>
  <si>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</si>
  <si>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</si>
  <si>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</si>
  <si>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</si>
  <si>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</si>
  <si>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</si>
  <si>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</si>
  <si>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</si>
  <si>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</si>
  <si>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</si>
  <si>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</si>
  <si>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</si>
  <si>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</si>
  <si>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</si>
  <si>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</si>
  <si>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</si>
  <si>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</si>
  <si>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</si>
  <si>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</si>
  <si>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</si>
  <si>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</si>
  <si>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</si>
  <si>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</si>
  <si>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</si>
  <si>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</si>
  <si>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</si>
  <si>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</si>
  <si>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</si>
  <si>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</si>
  <si>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</si>
  <si>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</si>
  <si>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</si>
  <si>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</si>
  <si>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</si>
  <si>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</si>
  <si>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</si>
  <si>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</si>
  <si>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</si>
  <si>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</si>
  <si>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</si>
  <si>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</si>
  <si>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</si>
  <si>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</si>
  <si>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</si>
  <si>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</si>
  <si>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</si>
  <si>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</si>
  <si>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</si>
  <si>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</si>
  <si>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</si>
  <si>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</si>
  <si>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</si>
  <si>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</si>
  <si>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</si>
  <si>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</si>
  <si>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</si>
  <si>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</si>
  <si>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</si>
  <si>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</si>
  <si>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</si>
  <si>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</si>
  <si>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</si>
  <si>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</si>
  <si>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</si>
  <si>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</si>
  <si>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</si>
  <si>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</si>
  <si>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</si>
  <si>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</si>
  <si>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</si>
  <si>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</si>
  <si>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</si>
  <si>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</si>
  <si>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</si>
  <si>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</si>
  <si>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</si>
  <si>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</si>
  <si>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</si>
  <si>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</si>
  <si>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</si>
  <si>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</si>
  <si>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</si>
  <si>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</si>
  <si>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</si>
  <si>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</si>
  <si>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</si>
  <si>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</si>
  <si>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</si>
  <si>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</si>
  <si>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</si>
  <si>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</si>
  <si>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</si>
  <si>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</si>
  <si>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</si>
  <si>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</si>
  <si>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</si>
  <si>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</si>
  <si>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</si>
  <si>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</si>
  <si>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</si>
  <si>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</si>
  <si>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</si>
  <si>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</si>
  <si>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</si>
  <si>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</si>
  <si>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</si>
  <si>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</si>
  <si>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</si>
  <si>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</si>
  <si>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</si>
  <si>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</si>
  <si>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</si>
  <si>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</si>
  <si>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</si>
  <si>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</si>
  <si>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</si>
  <si>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</si>
  <si>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</si>
  <si>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</si>
  <si>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</si>
  <si>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</si>
  <si>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</si>
  <si>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</si>
  <si>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</si>
  <si>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</si>
  <si>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</si>
  <si>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</si>
  <si>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</si>
  <si>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</si>
  <si>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</si>
  <si>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</si>
  <si>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</si>
  <si>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</si>
  <si>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</si>
  <si>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</si>
  <si>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</si>
  <si>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</si>
  <si>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</si>
  <si>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</si>
  <si>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</si>
  <si>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</si>
  <si>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</si>
  <si>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</si>
  <si>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</si>
  <si>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</si>
  <si>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</si>
  <si>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</si>
  <si>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</si>
  <si>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</si>
  <si>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</si>
  <si>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</si>
  <si>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</si>
  <si>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</si>
  <si>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</si>
  <si>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</si>
  <si>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</si>
  <si>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</si>
  <si>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</si>
  <si>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</si>
  <si>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</si>
  <si>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</si>
  <si>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</si>
  <si>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</si>
  <si>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</si>
  <si>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</si>
  <si>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</si>
  <si>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</si>
  <si>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</si>
  <si>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</si>
  <si>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</si>
  <si>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</si>
  <si>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</si>
  <si>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</si>
  <si>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</si>
  <si>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</si>
  <si>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</si>
  <si>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</si>
  <si>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</si>
  <si>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</si>
  <si>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</si>
  <si>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</si>
  <si>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</si>
  <si>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</si>
  <si>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</si>
  <si>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</si>
  <si>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</si>
  <si>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</si>
  <si>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</si>
  <si>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</si>
  <si>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</si>
  <si>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</si>
  <si>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</si>
  <si>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</si>
  <si>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</si>
  <si>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</si>
  <si>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</si>
  <si>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</si>
  <si>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</si>
  <si>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</si>
  <si>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</si>
  <si>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</si>
  <si>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</si>
  <si>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</si>
  <si>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</si>
  <si>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</si>
  <si>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</si>
  <si>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</si>
  <si>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</si>
  <si>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</si>
  <si>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</si>
  <si>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</si>
  <si>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</si>
  <si>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</si>
  <si>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</si>
  <si>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</si>
  <si>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</si>
  <si>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</si>
  <si>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</si>
  <si>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</si>
  <si>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</si>
  <si>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</si>
  <si>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</si>
  <si>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</si>
  <si>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</si>
  <si>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</si>
  <si>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</si>
  <si>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</si>
  <si>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</si>
  <si>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</si>
  <si>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</si>
  <si>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</si>
  <si>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</si>
  <si>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</si>
  <si>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</si>
  <si>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</si>
  <si>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</si>
  <si>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</si>
  <si>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</si>
  <si>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</si>
  <si>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</si>
  <si>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</si>
  <si>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</si>
  <si>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</si>
  <si>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</si>
  <si>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</si>
  <si>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</si>
  <si>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</si>
  <si>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</si>
  <si>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</si>
  <si>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</si>
  <si>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</si>
  <si>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</si>
  <si>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</si>
  <si>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</si>
  <si>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</si>
  <si>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</si>
  <si>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</si>
  <si>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</si>
  <si>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</si>
  <si>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</si>
  <si>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</si>
  <si>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</si>
  <si>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</si>
  <si>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</si>
  <si>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</si>
  <si>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</si>
  <si>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</si>
  <si>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</si>
  <si>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</si>
  <si>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</si>
  <si>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</si>
  <si>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</si>
  <si>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</si>
  <si>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</si>
  <si>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</si>
  <si>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</si>
  <si>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</si>
  <si>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</si>
  <si>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</si>
  <si>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</si>
  <si>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</si>
  <si>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</si>
  <si>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</si>
  <si>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</si>
  <si>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</si>
  <si>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</si>
  <si>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</si>
  <si>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</si>
  <si>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</si>
  <si>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</si>
  <si>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</si>
  <si>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</si>
  <si>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</si>
  <si>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</si>
  <si>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</si>
  <si>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</si>
  <si>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</si>
  <si>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</si>
  <si>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</si>
  <si>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</si>
  <si>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</si>
  <si>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</si>
  <si>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</si>
  <si>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</si>
  <si>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</si>
  <si>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</si>
  <si>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</si>
  <si>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</si>
  <si>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</si>
  <si>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</si>
  <si>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</si>
  <si>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</si>
  <si>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</si>
  <si>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</si>
  <si>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</si>
  <si>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</si>
  <si>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</si>
  <si>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</si>
  <si>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</si>
  <si>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</si>
  <si>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</si>
  <si>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</si>
  <si>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</si>
  <si>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</si>
  <si>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</si>
  <si>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</si>
  <si>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</si>
  <si>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</si>
  <si>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</si>
  <si>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</si>
  <si>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</si>
  <si>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</si>
  <si>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</si>
  <si>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</si>
  <si>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</si>
  <si>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</si>
  <si>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</si>
  <si>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</si>
  <si>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</si>
  <si>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</si>
  <si>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</si>
  <si>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</si>
  <si>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</si>
  <si>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</si>
  <si>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</si>
  <si>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</si>
  <si>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</si>
  <si>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</si>
  <si>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</si>
  <si>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</si>
  <si>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</si>
  <si>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</si>
  <si>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</si>
  <si>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</si>
  <si>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</si>
  <si>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</si>
  <si>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</si>
  <si>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</si>
  <si>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</si>
  <si>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</si>
  <si>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</si>
  <si>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</si>
  <si>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</si>
  <si>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</si>
  <si>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</si>
  <si>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</si>
  <si>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</si>
  <si>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</si>
  <si>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</si>
  <si>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</si>
  <si>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</si>
  <si>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</si>
  <si>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</si>
  <si>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</si>
  <si>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</si>
  <si>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</si>
  <si>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</si>
  <si>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</si>
  <si>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</si>
  <si>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</si>
  <si>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</si>
  <si>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</si>
  <si>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</si>
  <si>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</si>
  <si>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</si>
  <si>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</si>
  <si>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</si>
  <si>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</si>
  <si>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</si>
  <si>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</si>
  <si>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</si>
  <si>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</si>
  <si>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</si>
  <si>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</si>
  <si>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</si>
  <si>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</si>
  <si>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</si>
  <si>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</si>
  <si>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</si>
  <si>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</si>
  <si>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</si>
  <si>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</si>
  <si>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</si>
  <si>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</si>
  <si>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</si>
  <si>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</si>
  <si>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</si>
  <si>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</si>
  <si>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</si>
  <si>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</si>
  <si>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</si>
  <si>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</si>
  <si>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</si>
  <si>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</si>
  <si>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</si>
  <si>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</si>
  <si>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</si>
  <si>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</si>
  <si>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</si>
  <si>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</si>
  <si>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</si>
  <si>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</si>
  <si>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</si>
  <si>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</si>
  <si>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</si>
  <si>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</si>
  <si>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</si>
  <si>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</si>
  <si>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</si>
  <si>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</si>
  <si>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</si>
  <si>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</si>
  <si>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</si>
  <si>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</si>
  <si>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</si>
  <si>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</si>
  <si>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</si>
  <si>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</si>
  <si>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</si>
  <si>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</si>
  <si>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</si>
  <si>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</si>
  <si>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</si>
  <si>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</si>
  <si>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</si>
  <si>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</si>
  <si>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</si>
  <si>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</si>
  <si>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</si>
  <si>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</si>
  <si>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</si>
  <si>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</si>
  <si>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</si>
  <si>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</si>
  <si>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</si>
  <si>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</si>
  <si>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</si>
  <si>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</si>
  <si>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</si>
  <si>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</si>
  <si>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</si>
  <si>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</si>
  <si>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</si>
  <si>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</si>
  <si>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</si>
  <si>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</si>
  <si>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</si>
  <si>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</si>
  <si>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</si>
  <si>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</si>
  <si>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</si>
  <si>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</si>
  <si>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</si>
  <si>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</si>
  <si>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</si>
  <si>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</si>
  <si>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</si>
  <si>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</si>
  <si>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</si>
  <si>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</si>
  <si>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</si>
  <si>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</si>
  <si>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</si>
  <si>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</si>
  <si>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</si>
  <si>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</si>
  <si>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</si>
  <si>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</si>
  <si>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</si>
  <si>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</si>
  <si>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</si>
  <si>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</si>
  <si>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</si>
  <si>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</si>
  <si>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</si>
  <si>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</si>
  <si>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</si>
  <si>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</si>
  <si>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</si>
  <si>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</si>
  <si>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</si>
  <si>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</si>
  <si>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</si>
  <si>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</si>
  <si>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</si>
  <si>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</si>
  <si>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</si>
  <si>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</si>
  <si>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</si>
  <si>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</si>
  <si>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</si>
  <si>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</si>
  <si>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</si>
  <si>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</si>
  <si>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</si>
  <si>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</si>
  <si>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</si>
  <si>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</si>
  <si>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</si>
  <si>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</si>
  <si>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</si>
  <si>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</si>
  <si>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</si>
  <si>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</si>
  <si>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</si>
  <si>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</si>
  <si>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</si>
  <si>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</si>
  <si>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</si>
  <si>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</si>
  <si>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</si>
  <si>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</si>
  <si>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</si>
  <si>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</si>
  <si>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</si>
  <si>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</si>
  <si>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</si>
  <si>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</si>
  <si>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</si>
  <si>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</si>
  <si>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</si>
  <si>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</si>
  <si>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</si>
  <si>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</si>
  <si>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</si>
  <si>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</si>
  <si>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</si>
  <si>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</si>
  <si>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</si>
  <si>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</si>
  <si>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</si>
  <si>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</si>
  <si>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</si>
  <si>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</si>
  <si>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</si>
  <si>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</si>
  <si>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</si>
  <si>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</si>
  <si>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</si>
  <si>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</si>
  <si>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</si>
  <si>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</si>
  <si>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</si>
  <si>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</si>
  <si>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</si>
  <si>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</si>
  <si>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</si>
  <si>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</si>
  <si>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</si>
  <si>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</si>
  <si>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</si>
  <si>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</si>
  <si>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</si>
  <si>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</si>
  <si>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</si>
  <si>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</si>
  <si>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</si>
  <si>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</si>
  <si>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</si>
  <si>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</si>
  <si>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</si>
  <si>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</si>
  <si>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</si>
  <si>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</si>
  <si>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</si>
  <si>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</si>
  <si>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</si>
  <si>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</si>
  <si>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</si>
  <si>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</si>
  <si>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</si>
  <si>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</si>
  <si>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</si>
  <si>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</si>
  <si>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</si>
  <si>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</si>
  <si>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</si>
  <si>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</si>
  <si>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</si>
  <si>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</si>
  <si>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</si>
  <si>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</si>
  <si>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</si>
  <si>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</si>
  <si>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</si>
  <si>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</si>
  <si>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</si>
  <si>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</si>
  <si>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</si>
  <si>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</si>
  <si>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</si>
  <si>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</si>
  <si>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</si>
  <si>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</si>
  <si>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</si>
  <si>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</si>
  <si>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</si>
  <si>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</si>
  <si>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</si>
  <si>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</si>
  <si>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</si>
  <si>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</si>
  <si>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</si>
  <si>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</si>
  <si>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</si>
  <si>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</si>
  <si>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</si>
  <si>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</si>
  <si>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</si>
  <si>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</si>
  <si>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</si>
  <si>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</si>
  <si>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</si>
  <si>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</si>
  <si>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</si>
  <si>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</si>
  <si>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</si>
  <si>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</si>
  <si>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</si>
  <si>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</si>
  <si>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</si>
  <si>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</si>
  <si>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</si>
  <si>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</si>
  <si>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</si>
  <si>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</si>
  <si>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</si>
  <si>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</si>
  <si>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</si>
  <si>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</si>
  <si>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</si>
  <si>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</si>
  <si>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</si>
  <si>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</si>
  <si>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</si>
  <si>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</si>
  <si>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</si>
  <si>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</si>
  <si>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</si>
  <si>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</si>
  <si>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</si>
  <si>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</si>
  <si>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</si>
  <si>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</si>
  <si>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</si>
  <si>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</si>
  <si>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</si>
  <si>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</si>
  <si>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</si>
  <si>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</si>
  <si>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</si>
  <si>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</si>
  <si>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</si>
  <si>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</si>
  <si>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</si>
  <si>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</si>
  <si>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</si>
  <si>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</si>
  <si>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</si>
  <si>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</si>
  <si>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</si>
  <si>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</si>
  <si>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</si>
  <si>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</si>
  <si>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</si>
  <si>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</si>
  <si>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</si>
  <si>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</si>
  <si>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</si>
  <si>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</si>
  <si>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</si>
  <si>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</si>
  <si>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</si>
  <si>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</si>
  <si>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</si>
  <si>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</si>
  <si>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</si>
  <si>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</si>
  <si>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</si>
  <si>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</si>
  <si>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</si>
  <si>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</si>
  <si>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</si>
  <si>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</si>
  <si>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</si>
  <si>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</si>
  <si>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</si>
  <si>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</si>
  <si>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</si>
  <si>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</si>
  <si>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</si>
  <si>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</si>
  <si>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</si>
  <si>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</si>
  <si>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</si>
  <si>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</si>
  <si>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</si>
  <si>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</si>
  <si>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</si>
  <si>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</si>
  <si>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</si>
  <si>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</si>
  <si>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</si>
  <si>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</si>
  <si>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</si>
  <si>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</si>
  <si>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</si>
  <si>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</si>
  <si>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</si>
  <si>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</si>
  <si>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</si>
  <si>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</si>
  <si>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</si>
  <si>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</si>
  <si>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</si>
  <si>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</si>
  <si>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</si>
  <si>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</si>
  <si>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</si>
  <si>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</si>
  <si>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</si>
  <si>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</si>
  <si>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</si>
  <si>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</si>
  <si>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</si>
  <si>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</si>
  <si>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</si>
  <si>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</si>
  <si>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</si>
  <si>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</si>
  <si>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</si>
  <si>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</si>
  <si>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</si>
  <si>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</si>
  <si>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</si>
  <si>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</si>
  <si>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</si>
  <si>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</si>
  <si>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</si>
  <si>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</si>
  <si>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</si>
  <si>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</si>
  <si>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</si>
  <si>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</si>
  <si>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</si>
  <si>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</si>
  <si>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</si>
  <si>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</si>
  <si>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</si>
  <si>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</si>
  <si>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</si>
  <si>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</si>
  <si>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</si>
  <si>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</si>
  <si>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</si>
  <si>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</si>
  <si>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</si>
  <si>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</si>
  <si>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</si>
  <si>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</si>
  <si>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</si>
  <si>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</si>
  <si>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</si>
  <si>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</si>
  <si>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</si>
  <si>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</si>
  <si>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</si>
  <si>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</si>
  <si>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</si>
  <si>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</si>
  <si>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</si>
  <si>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</si>
  <si>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</si>
  <si>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</si>
  <si>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</si>
  <si>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</si>
  <si>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</si>
  <si>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</si>
  <si>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</si>
  <si>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</si>
  <si>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</si>
  <si>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</si>
  <si>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</si>
  <si>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</si>
  <si>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</si>
  <si>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</si>
  <si>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</si>
  <si>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</si>
  <si>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</si>
  <si>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</si>
  <si>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</si>
  <si>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</si>
  <si>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</si>
  <si>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</si>
  <si>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</si>
  <si>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</si>
  <si>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</si>
  <si>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</si>
  <si>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</si>
  <si>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</si>
  <si>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</si>
  <si>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</si>
  <si>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</si>
  <si>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</si>
  <si>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</si>
  <si>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</si>
  <si>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</si>
  <si>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</si>
  <si>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</si>
  <si>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</si>
  <si>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</si>
  <si>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</si>
  <si>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</si>
  <si>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</si>
  <si>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</si>
  <si>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</si>
  <si>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</si>
  <si>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</si>
  <si>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</si>
  <si>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</si>
  <si>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</si>
  <si>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</si>
  <si>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</si>
  <si>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</si>
  <si>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</si>
  <si>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</si>
  <si>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</si>
  <si>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</si>
  <si>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</si>
  <si>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</si>
  <si>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</si>
  <si>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</si>
  <si>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</si>
  <si>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</si>
  <si>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</si>
  <si>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</si>
  <si>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</si>
  <si>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</si>
  <si>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</si>
  <si>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</si>
  <si>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</si>
  <si>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</si>
  <si>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</si>
  <si>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</si>
  <si>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</si>
  <si>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</si>
  <si>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</si>
  <si>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</si>
  <si>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</si>
  <si>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</si>
  <si>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</si>
  <si>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</si>
  <si>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</si>
  <si>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</si>
  <si>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</si>
  <si>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</si>
  <si>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</si>
  <si>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</si>
  <si>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</si>
  <si>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</si>
  <si>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</si>
  <si>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</si>
  <si>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</si>
  <si>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</si>
  <si>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</si>
  <si>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</si>
  <si>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</si>
  <si>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</si>
  <si>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</si>
  <si>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</si>
  <si>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</si>
  <si>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</si>
  <si>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</si>
  <si>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</si>
  <si>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</si>
  <si>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</si>
  <si>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</si>
  <si>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</si>
  <si>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</si>
  <si>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</si>
  <si>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</si>
  <si>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</si>
  <si>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</si>
  <si>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</si>
  <si>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</si>
  <si>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</si>
  <si>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</si>
  <si>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</si>
  <si>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</si>
  <si>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</si>
  <si>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</si>
  <si>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</si>
  <si>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</si>
  <si>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</si>
  <si>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</si>
  <si>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</si>
  <si>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</si>
  <si>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</si>
  <si>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</si>
  <si>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</si>
  <si>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</si>
  <si>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</si>
  <si>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</si>
  <si>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</si>
  <si>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</si>
  <si>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</si>
  <si>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</si>
  <si>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</si>
  <si>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</si>
  <si>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</si>
  <si>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</si>
  <si>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</si>
  <si>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</si>
  <si>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</si>
  <si>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</si>
  <si>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</si>
  <si>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</si>
  <si>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</si>
  <si>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</si>
  <si>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</si>
  <si>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</si>
  <si>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</si>
  <si>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</si>
  <si>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</si>
  <si>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</si>
  <si>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</si>
  <si>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</si>
  <si>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</si>
  <si>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</si>
  <si>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</si>
  <si>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</si>
  <si>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</si>
  <si>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</si>
  <si>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</si>
  <si>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</si>
  <si>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</si>
  <si>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</si>
  <si>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</si>
  <si>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</si>
  <si>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</si>
  <si>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</si>
  <si>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</si>
  <si>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</si>
  <si>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</si>
  <si>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</si>
  <si>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</si>
  <si>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</si>
  <si>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</si>
  <si>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</si>
  <si>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</si>
  <si>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</si>
  <si>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</si>
  <si>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</si>
  <si>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</si>
  <si>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</si>
  <si>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</si>
  <si>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</si>
  <si>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</si>
  <si>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</si>
  <si>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</si>
  <si>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</si>
  <si>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</si>
  <si>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</si>
  <si>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</si>
  <si>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</si>
  <si>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</si>
  <si>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</si>
  <si>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</si>
  <si>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</si>
  <si>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</si>
  <si>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</si>
  <si>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</si>
  <si>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</si>
  <si>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</si>
  <si>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</si>
  <si>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</si>
  <si>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</si>
  <si>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</si>
  <si>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</si>
  <si>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</si>
  <si>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</si>
  <si>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</si>
  <si>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</si>
  <si>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</si>
  <si>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</si>
  <si>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</si>
  <si>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</si>
  <si>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</si>
  <si>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</si>
  <si>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</si>
  <si>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</si>
  <si>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</si>
  <si>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</si>
  <si>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</si>
  <si>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</si>
  <si>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</si>
  <si>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</si>
  <si>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</si>
  <si>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</si>
  <si>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</si>
  <si>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</si>
  <si>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</si>
  <si>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</si>
  <si>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</si>
  <si>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</si>
  <si>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</si>
  <si>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</si>
  <si>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</si>
  <si>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</si>
  <si>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</si>
  <si>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</si>
  <si>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</si>
  <si>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</si>
  <si>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</si>
  <si>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</si>
  <si>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</si>
  <si>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</si>
  <si>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</si>
  <si>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</si>
  <si>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</si>
  <si>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</si>
  <si>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</si>
  <si>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</si>
  <si>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</si>
  <si>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</si>
  <si>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</si>
  <si>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</si>
  <si>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</si>
  <si>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</si>
  <si>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</si>
  <si>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</si>
  <si>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</si>
  <si>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</si>
  <si>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</si>
  <si>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</si>
  <si>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</si>
  <si>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</si>
  <si>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</si>
  <si>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</si>
  <si>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</si>
  <si>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</si>
  <si>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</si>
  <si>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</si>
  <si>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</si>
  <si>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</si>
  <si>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</si>
  <si>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</si>
  <si>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</si>
  <si>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</si>
  <si>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</si>
  <si>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</si>
  <si>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</si>
  <si>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</si>
  <si>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</si>
  <si>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</si>
  <si>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</si>
  <si>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</si>
  <si>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</si>
  <si>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</si>
  <si>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</si>
  <si>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</si>
  <si>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</si>
  <si>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</si>
  <si>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</si>
  <si>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</si>
  <si>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</si>
  <si>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</si>
  <si>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</si>
  <si>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</si>
  <si>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</si>
  <si>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</si>
  <si>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</si>
  <si>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</si>
  <si>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</si>
  <si>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</si>
  <si>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</si>
  <si>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</si>
  <si>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</si>
  <si>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</si>
  <si>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</si>
  <si>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</si>
  <si>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</si>
  <si>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</si>
  <si>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</si>
  <si>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</si>
  <si>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</si>
  <si>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</si>
  <si>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</si>
  <si>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</si>
  <si>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</si>
  <si>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</si>
  <si>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</si>
  <si>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</si>
  <si>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</si>
  <si>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</si>
  <si>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</si>
  <si>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</si>
  <si>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</si>
  <si>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</si>
  <si>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</si>
  <si>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</si>
  <si>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</si>
  <si>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</si>
  <si>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</si>
  <si>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</si>
  <si>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</si>
  <si>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</si>
  <si>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</si>
  <si>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</si>
  <si>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</si>
  <si>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</si>
  <si>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</si>
  <si>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</si>
  <si>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</si>
  <si>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</si>
  <si>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</si>
  <si>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</si>
  <si>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</si>
  <si>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</si>
  <si>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</si>
  <si>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</si>
  <si>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</si>
  <si>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</si>
  <si>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</si>
  <si>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</si>
  <si>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</si>
  <si>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</si>
  <si>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</si>
  <si>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</si>
  <si>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</si>
  <si>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</si>
  <si>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</si>
  <si>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</si>
  <si>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</si>
  <si>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</si>
  <si>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</si>
  <si>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</si>
  <si>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</si>
  <si>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</si>
  <si>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</si>
  <si>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</si>
  <si>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</si>
  <si>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</si>
  <si>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</si>
  <si>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</si>
  <si>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</si>
  <si>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</si>
  <si>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</si>
  <si>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</si>
  <si>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</si>
  <si>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</si>
  <si>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</si>
  <si>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</si>
  <si>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</si>
  <si>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</si>
  <si>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</si>
  <si>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</si>
  <si>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</si>
  <si>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</si>
  <si>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</si>
  <si>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</si>
  <si>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</si>
  <si>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</si>
  <si>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</si>
  <si>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</si>
  <si>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</si>
  <si>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</si>
  <si>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</si>
  <si>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</si>
  <si>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</si>
  <si>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</si>
  <si>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</si>
  <si>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</si>
  <si>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</si>
  <si>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</si>
  <si>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</si>
  <si>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</si>
  <si>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</si>
  <si>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</si>
  <si>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</si>
  <si>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</si>
  <si>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</si>
  <si>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</si>
  <si>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</si>
  <si>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</si>
  <si>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</si>
  <si>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</si>
  <si>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</si>
  <si>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</si>
  <si>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</si>
  <si>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</si>
  <si>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</si>
  <si>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</si>
  <si>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</si>
  <si>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</si>
  <si>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</si>
  <si>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</si>
  <si>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</si>
  <si>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</si>
  <si>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</si>
  <si>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</si>
  <si>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</si>
  <si>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</si>
  <si>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</si>
  <si>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</si>
  <si>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</si>
  <si>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</si>
  <si>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</si>
  <si>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</si>
  <si>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</si>
  <si>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</si>
  <si>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</si>
  <si>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</si>
  <si>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</si>
  <si>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</si>
  <si>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</si>
  <si>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</si>
  <si>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</si>
  <si>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</si>
  <si>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</si>
  <si>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</si>
  <si>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</si>
  <si>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</si>
  <si>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</si>
  <si>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</si>
  <si>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</si>
  <si>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</si>
  <si>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</si>
  <si>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</si>
  <si>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</si>
  <si>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</si>
  <si>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</si>
  <si>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</si>
  <si>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</si>
  <si>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</si>
  <si>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</si>
  <si>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</si>
  <si>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</si>
  <si>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</si>
  <si>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</si>
  <si>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</si>
  <si>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</si>
  <si>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</si>
  <si>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</si>
  <si>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</si>
  <si>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</si>
  <si>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</si>
  <si>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</si>
  <si>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</si>
  <si>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</si>
  <si>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</si>
  <si>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</si>
  <si>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</si>
  <si>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</si>
  <si>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</si>
  <si>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</si>
  <si>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</si>
  <si>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</si>
  <si>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</si>
  <si>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</si>
  <si>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</si>
  <si>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</si>
  <si>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</si>
  <si>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</si>
  <si>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</si>
  <si>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</si>
  <si>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</si>
  <si>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</si>
  <si>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</si>
  <si>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</si>
  <si>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</si>
  <si>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</si>
  <si>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</si>
  <si>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</si>
  <si>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</si>
  <si>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</si>
  <si>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</si>
  <si>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</si>
  <si>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</si>
  <si>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</si>
  <si>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</si>
  <si>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</si>
  <si>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</si>
  <si>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</si>
  <si>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</si>
  <si>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</si>
  <si>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</si>
  <si>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</si>
  <si>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</si>
  <si>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</si>
  <si>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</si>
  <si>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</si>
  <si>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</si>
  <si>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</si>
  <si>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</si>
  <si>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</si>
  <si>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</si>
  <si>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</si>
  <si>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</si>
  <si>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</si>
  <si>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</si>
  <si>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</si>
  <si>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</si>
  <si>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</si>
  <si>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</si>
  <si>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</si>
  <si>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</si>
  <si>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</si>
  <si>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</si>
  <si>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</si>
  <si>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</si>
  <si>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</si>
  <si>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</si>
  <si>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</si>
  <si>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</si>
  <si>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</si>
  <si>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</si>
  <si>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</si>
  <si>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</si>
  <si>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</si>
  <si>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</si>
  <si>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</si>
  <si>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</si>
  <si>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</si>
  <si>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</si>
  <si>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</si>
  <si>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</si>
  <si>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</si>
  <si>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</si>
  <si>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</si>
  <si>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</si>
  <si>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</si>
  <si>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</si>
  <si>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</si>
  <si>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</si>
  <si>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</si>
  <si>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</si>
  <si>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</si>
  <si>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</si>
  <si>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</si>
  <si>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</si>
  <si>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</si>
  <si>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</si>
  <si>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</si>
  <si>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</si>
  <si>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</si>
  <si>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</si>
  <si>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</si>
  <si>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</si>
  <si>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</si>
  <si>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</si>
  <si>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</si>
  <si>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</si>
  <si>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</si>
  <si>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</si>
  <si>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</si>
  <si>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</si>
  <si>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</si>
  <si>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</si>
  <si>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</si>
  <si>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</si>
  <si>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</si>
  <si>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</si>
  <si>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</si>
  <si>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</si>
  <si>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</si>
  <si>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</si>
  <si>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</si>
  <si>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</si>
  <si>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</si>
  <si>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</si>
  <si>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</si>
  <si>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</si>
  <si>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</si>
  <si>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</si>
  <si>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</si>
  <si>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</si>
  <si>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</si>
  <si>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</si>
  <si>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</si>
  <si>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</si>
  <si>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</si>
  <si>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</si>
  <si>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</si>
  <si>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</si>
  <si>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</si>
  <si>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</si>
  <si>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</si>
  <si>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</si>
  <si>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</si>
  <si>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</si>
  <si>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</si>
  <si>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</si>
  <si>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</si>
  <si>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</si>
  <si>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</si>
  <si>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</si>
  <si>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</si>
  <si>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</si>
  <si>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</si>
  <si>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</si>
  <si>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</si>
  <si>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</si>
  <si>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</si>
  <si>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</si>
  <si>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</si>
  <si>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</si>
  <si>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</si>
  <si>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</si>
  <si>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</si>
  <si>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</si>
  <si>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</si>
  <si>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</si>
  <si>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</si>
  <si>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</si>
  <si>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</si>
  <si>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</si>
  <si>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</si>
  <si>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</si>
  <si>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</si>
  <si>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</si>
  <si>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</si>
  <si>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</si>
  <si>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</si>
  <si>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</si>
  <si>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</si>
  <si>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</si>
  <si>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</si>
  <si>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</si>
  <si>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</si>
  <si>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</si>
  <si>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</si>
  <si>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</si>
  <si>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</si>
  <si>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</si>
  <si>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</si>
  <si>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</si>
  <si>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</si>
  <si>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</si>
  <si>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</si>
  <si>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</si>
  <si>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</si>
  <si>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</si>
  <si>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</si>
  <si>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</si>
  <si>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</si>
  <si>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</si>
  <si>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</si>
  <si>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</si>
  <si>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</si>
  <si>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</si>
  <si>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</si>
  <si>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</si>
  <si>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</si>
  <si>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</si>
  <si>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</si>
  <si>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</si>
  <si>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</si>
  <si>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</si>
  <si>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</si>
  <si>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</si>
  <si>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</si>
  <si>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</si>
  <si>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</si>
  <si>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</si>
  <si>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</si>
  <si>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</si>
  <si>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</si>
  <si>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</si>
  <si>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</si>
  <si>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</si>
  <si>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</si>
  <si>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</si>
  <si>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</si>
  <si>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</si>
  <si>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</si>
  <si>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</si>
  <si>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</si>
  <si>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</si>
  <si>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</si>
  <si>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</si>
  <si>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</si>
  <si>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</si>
  <si>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</si>
  <si>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</si>
  <si>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</si>
  <si>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</si>
  <si>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</si>
  <si>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</si>
  <si>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</si>
  <si>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</si>
  <si>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</si>
  <si>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</si>
  <si>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</si>
  <si>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</si>
  <si>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</si>
  <si>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</si>
  <si>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</si>
  <si>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</si>
  <si>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</si>
  <si>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</si>
  <si>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</si>
  <si>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</si>
  <si>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</si>
  <si>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</si>
  <si>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</si>
  <si>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</si>
  <si>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</si>
  <si>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</si>
  <si>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</si>
  <si>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</si>
  <si>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</si>
  <si>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</si>
  <si>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</si>
  <si>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</si>
  <si>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</si>
  <si>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</si>
  <si>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</si>
  <si>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</si>
  <si>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</si>
  <si>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</si>
  <si>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</si>
  <si>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</si>
  <si>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</si>
  <si>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</si>
  <si>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</si>
  <si>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</si>
  <si>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</si>
  <si>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</si>
  <si>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</si>
  <si>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</si>
  <si>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</si>
  <si>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</si>
  <si>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</si>
  <si>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</si>
  <si>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</si>
  <si>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</si>
  <si>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</si>
  <si>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</si>
  <si>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</si>
  <si>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</si>
  <si>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</si>
  <si>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</si>
  <si>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</si>
  <si>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</si>
  <si>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</si>
  <si>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</si>
  <si>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</si>
  <si>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</si>
  <si>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</si>
  <si>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</si>
  <si>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</si>
  <si>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</si>
  <si>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</si>
  <si>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</si>
  <si>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</si>
  <si>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</si>
  <si>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</si>
  <si>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</si>
  <si>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</si>
  <si>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</si>
  <si>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</si>
  <si>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</si>
  <si>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</si>
  <si>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</si>
  <si>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</si>
  <si>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</si>
  <si>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</si>
  <si>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</si>
  <si>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</si>
  <si>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</si>
  <si>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</si>
  <si>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</si>
  <si>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</si>
  <si>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</si>
  <si>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</si>
  <si>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</si>
  <si>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</si>
  <si>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</si>
  <si>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</si>
  <si>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</si>
  <si>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</si>
  <si>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</si>
  <si>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</si>
  <si>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</si>
  <si>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</si>
  <si>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</si>
  <si>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</si>
  <si>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</si>
  <si>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</si>
  <si>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</si>
  <si>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</si>
  <si>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</si>
  <si>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</si>
  <si>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</si>
  <si>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</si>
  <si>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</si>
  <si>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</si>
  <si>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</si>
  <si>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</si>
  <si>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</si>
  <si>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</si>
  <si>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</si>
  <si>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</si>
  <si>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</si>
  <si>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</si>
  <si>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</si>
  <si>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</si>
  <si>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</si>
  <si>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</si>
  <si>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</si>
  <si>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</si>
  <si>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</si>
  <si>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</si>
  <si>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</si>
  <si>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</si>
  <si>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</si>
  <si>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</si>
  <si>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</si>
  <si>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</si>
  <si>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</si>
  <si>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</si>
  <si>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</si>
  <si>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</si>
  <si>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</si>
  <si>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</si>
  <si>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</si>
  <si>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</si>
  <si>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</si>
  <si>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</si>
  <si>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</si>
  <si>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</si>
  <si>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</si>
  <si>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</si>
  <si>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</si>
  <si>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</si>
  <si>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</si>
  <si>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</si>
  <si>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</si>
  <si>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</si>
  <si>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</si>
  <si>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</si>
  <si>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</si>
  <si>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</si>
  <si>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</si>
  <si>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</si>
  <si>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</si>
  <si>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</si>
  <si>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</si>
  <si>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</si>
  <si>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</si>
  <si>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</si>
  <si>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</si>
  <si>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</si>
  <si>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</si>
  <si>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</si>
  <si>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</si>
  <si>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</si>
  <si>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</si>
  <si>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</si>
  <si>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</si>
  <si>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</si>
  <si>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</si>
  <si>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</si>
  <si>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</si>
  <si>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</si>
  <si>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</si>
  <si>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</si>
  <si>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</si>
  <si>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</si>
  <si>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</si>
  <si>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</si>
  <si>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</si>
  <si>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</si>
  <si>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</si>
  <si>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</si>
  <si>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</si>
  <si>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</si>
  <si>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</si>
  <si>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</si>
  <si>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</si>
  <si>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</si>
  <si>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</si>
  <si>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</si>
  <si>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</si>
  <si>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</si>
  <si>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</si>
  <si>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</si>
  <si>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</si>
  <si>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</si>
  <si>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</si>
  <si>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</si>
  <si>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</si>
  <si>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</si>
  <si>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</si>
  <si>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</si>
  <si>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</si>
  <si>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</si>
  <si>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</si>
  <si>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</si>
  <si>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</si>
  <si>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</si>
  <si>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</si>
  <si>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</si>
  <si>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</si>
  <si>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</si>
  <si>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</si>
  <si>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</si>
  <si>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</si>
  <si>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</si>
  <si>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</si>
  <si>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</si>
  <si>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</si>
  <si>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</si>
  <si>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</si>
  <si>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</si>
  <si>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</si>
  <si>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</si>
  <si>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</si>
  <si>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</si>
  <si>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</si>
  <si>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</si>
  <si>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</si>
  <si>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</si>
  <si>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</si>
  <si>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</si>
  <si>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</si>
  <si>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</si>
  <si>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</si>
  <si>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</si>
  <si>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</si>
  <si>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</si>
  <si>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</si>
  <si>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</si>
  <si>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</si>
  <si>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</si>
  <si>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</si>
  <si>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</si>
  <si>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</si>
  <si>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</si>
  <si>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</si>
  <si>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</si>
  <si>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</si>
  <si>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</si>
  <si>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</si>
  <si>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</si>
  <si>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</si>
  <si>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</si>
  <si>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</si>
  <si>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</si>
  <si>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</si>
  <si>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</si>
  <si>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</si>
  <si>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</si>
  <si>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</si>
  <si>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</si>
  <si>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</si>
  <si>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</si>
  <si>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</si>
  <si>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</si>
  <si>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</si>
  <si>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</si>
  <si>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</si>
  <si>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</si>
  <si>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</si>
  <si>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</si>
  <si>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</si>
  <si>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</si>
  <si>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</si>
  <si>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</si>
  <si>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</si>
  <si>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</si>
  <si>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</si>
  <si>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</si>
  <si>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</si>
  <si>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</si>
  <si>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</si>
  <si>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</si>
  <si>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</si>
  <si>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</si>
  <si>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</si>
  <si>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</si>
  <si>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</si>
  <si>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</si>
  <si>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</si>
  <si>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</si>
  <si>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</si>
  <si>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</si>
  <si>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</si>
  <si>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</si>
  <si>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</si>
  <si>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</si>
  <si>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</si>
  <si>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</si>
  <si>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</si>
  <si>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</si>
  <si>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</si>
  <si>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</si>
  <si>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</si>
  <si>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</si>
  <si>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</si>
  <si>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</si>
  <si>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</si>
  <si>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</si>
  <si>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</si>
  <si>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</si>
  <si>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</si>
  <si>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</si>
  <si>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</si>
  <si>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</si>
  <si>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</si>
  <si>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</si>
  <si>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</si>
  <si>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</si>
  <si>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</si>
  <si>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</si>
  <si>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</si>
  <si>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</si>
  <si>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</si>
  <si>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</si>
  <si>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</si>
  <si>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</si>
  <si>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</si>
  <si>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</si>
  <si>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</si>
  <si>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</si>
  <si>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</si>
  <si>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</si>
  <si>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</si>
  <si>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</si>
  <si>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</si>
  <si>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</si>
  <si>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</si>
  <si>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</si>
  <si>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</si>
  <si>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</si>
  <si>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</si>
  <si>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</si>
  <si>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</si>
  <si>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</si>
  <si>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</si>
  <si>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</si>
  <si>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</si>
  <si>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</si>
  <si>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</si>
  <si>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</si>
  <si>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</si>
  <si>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</si>
  <si>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</si>
  <si>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</si>
  <si>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</si>
  <si>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</si>
  <si>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</si>
  <si>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</si>
  <si>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</si>
  <si>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</si>
  <si>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</si>
  <si>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</si>
  <si>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</si>
  <si>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</si>
  <si>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</si>
  <si>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</si>
  <si>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</si>
  <si>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</si>
  <si>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</si>
  <si>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</si>
  <si>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</si>
  <si>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</si>
  <si>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</si>
  <si>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</si>
  <si>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</si>
  <si>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</si>
  <si>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</si>
  <si>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</si>
  <si>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</si>
  <si>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</si>
  <si>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</si>
  <si>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</si>
  <si>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</si>
  <si>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</si>
  <si>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</si>
  <si>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</si>
  <si>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</si>
  <si>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</si>
  <si>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</si>
  <si>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</si>
  <si>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</si>
  <si>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</si>
  <si>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</si>
  <si>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</si>
  <si>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</si>
  <si>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</si>
  <si>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</si>
  <si>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</si>
  <si>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</si>
  <si>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</si>
  <si>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</si>
  <si>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</si>
  <si>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</si>
  <si>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</si>
  <si>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</si>
  <si>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</si>
  <si>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</si>
  <si>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</si>
  <si>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</si>
  <si>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</si>
  <si>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</si>
  <si>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</si>
  <si>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</si>
  <si>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</si>
  <si>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</si>
  <si>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</si>
  <si>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</si>
  <si>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</si>
  <si>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</si>
  <si>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</si>
  <si>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</si>
  <si>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</si>
  <si>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</si>
  <si>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</si>
  <si>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</si>
  <si>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</si>
  <si>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</si>
  <si>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</si>
  <si>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</si>
  <si>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</si>
  <si>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</si>
  <si>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</si>
  <si>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</si>
  <si>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</si>
  <si>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</si>
  <si>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</si>
  <si>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</si>
  <si>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</si>
  <si>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</si>
  <si>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</si>
  <si>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</si>
  <si>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</si>
  <si>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</si>
  <si>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</si>
  <si>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</si>
  <si>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</si>
  <si>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</si>
  <si>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</si>
  <si>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</si>
  <si>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</si>
  <si>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</si>
  <si>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</si>
  <si>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</si>
  <si>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</si>
  <si>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</si>
  <si>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</si>
  <si>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</si>
  <si>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</si>
  <si>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</si>
  <si>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</si>
  <si>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</si>
  <si>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</si>
  <si>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</si>
  <si>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</si>
  <si>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</si>
  <si>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</si>
  <si>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</si>
  <si>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</si>
  <si>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</si>
  <si>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</si>
  <si>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</si>
  <si>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</si>
  <si>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</si>
  <si>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</si>
  <si>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</si>
  <si>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</si>
  <si>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</si>
  <si>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</si>
  <si>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</si>
  <si>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</si>
  <si>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</si>
  <si>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</si>
  <si>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</si>
  <si>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</si>
  <si>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</si>
  <si>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</si>
  <si>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</si>
  <si>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</si>
  <si>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</si>
  <si>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</si>
  <si>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</si>
  <si>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</si>
  <si>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</si>
  <si>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</si>
  <si>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</si>
  <si>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</si>
  <si>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</si>
  <si>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</si>
  <si>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</si>
  <si>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</si>
  <si>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</si>
  <si>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</si>
  <si>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</si>
  <si>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</si>
  <si>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</si>
  <si>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</si>
  <si>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</si>
  <si>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</si>
  <si>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</si>
  <si>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</si>
  <si>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</si>
  <si>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</si>
  <si>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</si>
  <si>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</si>
  <si>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</si>
  <si>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</si>
  <si>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</si>
  <si>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</si>
  <si>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</si>
  <si>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</si>
  <si>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</si>
  <si>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</si>
  <si>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</si>
  <si>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</si>
  <si>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</si>
  <si>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</si>
  <si>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</si>
  <si>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</si>
  <si>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</si>
  <si>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</si>
  <si>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</si>
  <si>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</si>
  <si>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</si>
  <si>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</si>
  <si>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</si>
  <si>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</si>
  <si>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</si>
  <si>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</si>
  <si>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</si>
  <si>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</si>
  <si>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</si>
  <si>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</si>
  <si>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</si>
  <si>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</si>
  <si>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</si>
  <si>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</si>
  <si>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</si>
  <si>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</si>
  <si>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</si>
  <si>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</si>
  <si>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</si>
  <si>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</si>
  <si>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</si>
  <si>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</si>
  <si>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</si>
  <si>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</si>
  <si>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</si>
  <si>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</si>
  <si>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</si>
  <si>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</si>
  <si>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</si>
  <si>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</si>
  <si>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</si>
  <si>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</si>
  <si>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</si>
  <si>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</si>
  <si>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</si>
  <si>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</si>
  <si>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</si>
  <si>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</si>
  <si>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</si>
  <si>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</si>
  <si>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</si>
  <si>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</si>
  <si>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</si>
  <si>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</si>
  <si>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</si>
  <si>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</si>
  <si>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</si>
  <si>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</si>
  <si>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</si>
  <si>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</si>
  <si>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</si>
  <si>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</si>
  <si>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</si>
  <si>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</si>
  <si>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</si>
  <si>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</si>
  <si>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</si>
  <si>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</si>
  <si>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</si>
  <si>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</si>
  <si>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</si>
  <si>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</si>
  <si>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</si>
  <si>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</si>
  <si>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</si>
  <si>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</si>
  <si>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</si>
  <si>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</si>
  <si>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</si>
  <si>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</si>
  <si>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</si>
  <si>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</si>
  <si>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</si>
  <si>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</si>
  <si>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</si>
  <si>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</si>
  <si>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</si>
  <si>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</si>
  <si>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</si>
  <si>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</si>
  <si>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</si>
  <si>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</si>
  <si>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</si>
  <si>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</si>
  <si>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</si>
  <si>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</si>
  <si>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</si>
  <si>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</si>
  <si>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</si>
  <si>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</si>
  <si>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</si>
  <si>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</si>
  <si>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</si>
  <si>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</si>
  <si>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</si>
  <si>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</si>
  <si>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</si>
  <si>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</si>
  <si>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</si>
  <si>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</si>
  <si>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</si>
  <si>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</si>
  <si>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</si>
  <si>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</si>
  <si>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</si>
  <si>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</si>
  <si>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</si>
  <si>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</si>
  <si>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</si>
  <si>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</si>
  <si>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</si>
  <si>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</si>
  <si>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</si>
  <si>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</si>
  <si>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</si>
  <si>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</si>
  <si>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</si>
  <si>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</si>
  <si>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</si>
  <si>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</si>
  <si>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</si>
  <si>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</si>
  <si>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</si>
  <si>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</si>
  <si>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</si>
  <si>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</si>
  <si>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</si>
  <si>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</si>
  <si>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</si>
  <si>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</si>
  <si>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</si>
  <si>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</si>
  <si>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</si>
  <si>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</si>
  <si>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</si>
  <si>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</si>
  <si>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</si>
  <si>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</si>
  <si>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</si>
  <si>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</si>
  <si>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</si>
  <si>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</si>
  <si>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</si>
  <si>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</si>
  <si>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</si>
  <si>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</si>
  <si>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</si>
  <si>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</si>
  <si>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</si>
  <si>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</si>
  <si>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</si>
  <si>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</si>
  <si>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</si>
  <si>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</si>
  <si>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</si>
  <si>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</si>
  <si>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</si>
  <si>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</si>
  <si>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</si>
  <si>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</si>
  <si>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</si>
  <si>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</si>
  <si>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</si>
  <si>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</si>
  <si>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</si>
  <si>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</si>
  <si>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</si>
  <si>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</si>
  <si>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</si>
  <si>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</si>
  <si>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</si>
  <si>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</si>
  <si>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</si>
  <si>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</si>
  <si>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</si>
  <si>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</si>
  <si>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</si>
  <si>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</si>
  <si>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</si>
  <si>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</si>
  <si>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</si>
  <si>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</si>
  <si>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</si>
  <si>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</si>
  <si>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</si>
  <si>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</si>
  <si>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</si>
  <si>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</si>
  <si>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</si>
  <si>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</si>
  <si>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</si>
  <si>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</si>
  <si>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</si>
  <si>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</si>
  <si>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</si>
  <si>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</si>
  <si>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</si>
  <si>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</si>
  <si>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</si>
  <si>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</si>
  <si>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</si>
  <si>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</si>
  <si>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</si>
  <si>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</si>
  <si>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</si>
  <si>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</si>
  <si>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</si>
  <si>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</si>
  <si>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</si>
  <si>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</si>
  <si>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</si>
  <si>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</si>
  <si>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</si>
  <si>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</si>
  <si>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</si>
  <si>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</si>
  <si>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</si>
  <si>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</si>
  <si>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</si>
  <si>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</si>
  <si>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</si>
  <si>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</si>
  <si>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</si>
  <si>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</si>
  <si>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</si>
  <si>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</si>
  <si>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</si>
  <si>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</si>
  <si>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</si>
  <si>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</si>
  <si>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</si>
  <si>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</si>
  <si>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</si>
  <si>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</si>
  <si>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</si>
  <si>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</si>
  <si>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</si>
  <si>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</si>
  <si>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</si>
  <si>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</si>
  <si>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</si>
  <si>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</si>
  <si>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</si>
  <si>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</si>
  <si>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</si>
  <si>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</si>
  <si>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</si>
  <si>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</si>
  <si>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</si>
  <si>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</si>
  <si>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</si>
  <si>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</si>
  <si>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</si>
  <si>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</si>
  <si>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</si>
  <si>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</si>
  <si>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</si>
  <si>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</si>
  <si>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</si>
  <si>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</si>
  <si>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</si>
  <si>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</si>
  <si>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</si>
  <si>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</si>
  <si>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</si>
  <si>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</si>
  <si>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</si>
  <si>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</si>
  <si>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</si>
  <si>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</si>
  <si>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</si>
  <si>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</si>
  <si>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</si>
  <si>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</si>
  <si>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</si>
  <si>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</si>
  <si>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</si>
  <si>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</si>
  <si>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</si>
  <si>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</si>
  <si>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</si>
  <si>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</si>
  <si>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</si>
  <si>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</si>
  <si>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</si>
  <si>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</si>
  <si>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</si>
  <si>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</si>
  <si>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</si>
  <si>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</si>
  <si>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</si>
  <si>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</si>
  <si>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</si>
  <si>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</si>
  <si>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</si>
  <si>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</si>
  <si>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</si>
  <si>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</si>
  <si>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</si>
  <si>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</si>
  <si>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</si>
  <si>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</si>
  <si>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</si>
  <si>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</si>
  <si>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</si>
  <si>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</si>
  <si>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</si>
  <si>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</si>
  <si>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</si>
  <si>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</si>
  <si>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</si>
  <si>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</si>
  <si>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</si>
  <si>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</si>
  <si>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</si>
  <si>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</si>
  <si>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</si>
  <si>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</si>
  <si>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</si>
  <si>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</si>
  <si>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</si>
  <si>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</si>
  <si>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</si>
  <si>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</si>
  <si>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</si>
  <si>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</si>
  <si>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</si>
  <si>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</si>
  <si>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</si>
  <si>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</si>
  <si>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</si>
  <si>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</si>
  <si>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</si>
  <si>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</si>
  <si>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</si>
  <si>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</si>
  <si>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</si>
  <si>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</si>
  <si>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</si>
  <si>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</si>
  <si>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</si>
  <si>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</si>
  <si>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</si>
  <si>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</si>
  <si>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</si>
  <si>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</si>
  <si>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</si>
  <si>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</si>
  <si>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</si>
  <si>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</si>
  <si>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</si>
  <si>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</si>
  <si>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</si>
  <si>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</si>
  <si>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</si>
  <si>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</si>
  <si>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</si>
  <si>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</si>
  <si>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</si>
  <si>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</si>
  <si>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</si>
  <si>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</si>
  <si>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</si>
  <si>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</si>
  <si>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</si>
  <si>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</si>
  <si>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</si>
  <si>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</si>
  <si>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</si>
  <si>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</si>
  <si>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</si>
  <si>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</si>
  <si>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</si>
  <si>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</si>
  <si>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</si>
  <si>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</si>
  <si>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</si>
  <si>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</si>
  <si>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</si>
  <si>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</si>
  <si>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</si>
  <si>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</si>
  <si>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</si>
  <si>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</si>
  <si>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</si>
  <si>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</si>
  <si>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</si>
  <si>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</si>
  <si>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</si>
  <si>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</si>
  <si>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</si>
  <si>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</si>
  <si>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</si>
  <si>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</si>
  <si>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</si>
  <si>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</si>
  <si>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</si>
  <si>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</si>
  <si>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</si>
  <si>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</si>
  <si>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</si>
  <si>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</si>
  <si>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</si>
  <si>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</si>
  <si>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</si>
  <si>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</si>
  <si>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</si>
  <si>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</si>
  <si>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</si>
  <si>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</si>
  <si>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</si>
  <si>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</si>
  <si>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</si>
  <si>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</si>
  <si>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</si>
  <si>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</si>
  <si>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</si>
  <si>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</si>
  <si>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</si>
  <si>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</si>
  <si>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</si>
  <si>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</si>
  <si>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</si>
  <si>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</si>
  <si>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</si>
  <si>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</si>
  <si>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</si>
  <si>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</si>
  <si>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</si>
  <si>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</si>
  <si>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</si>
  <si>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</si>
  <si>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</si>
  <si>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</si>
  <si>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</si>
  <si>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</si>
  <si>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</si>
  <si>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</si>
  <si>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</si>
  <si>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</si>
  <si>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</si>
  <si>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</si>
  <si>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</si>
  <si>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</si>
  <si>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</si>
  <si>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</si>
  <si>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</si>
  <si>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</si>
  <si>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</si>
  <si>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</si>
  <si>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</si>
  <si>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</si>
  <si>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</si>
  <si>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</si>
  <si>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</si>
  <si>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</si>
  <si>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</si>
  <si>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</si>
  <si>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</si>
  <si>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</si>
  <si>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</si>
  <si>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</si>
  <si>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</si>
  <si>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</si>
  <si>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</si>
  <si>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</si>
  <si>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</si>
  <si>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</si>
  <si>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</si>
  <si>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</si>
  <si>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</si>
  <si>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</si>
  <si>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</si>
  <si>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</si>
  <si>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</si>
  <si>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</si>
  <si>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</si>
  <si>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</si>
  <si>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</si>
  <si>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</si>
  <si>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</si>
  <si>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</si>
  <si>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</si>
  <si>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</si>
  <si>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</si>
  <si>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</si>
  <si>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</si>
  <si>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</si>
  <si>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</si>
  <si>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</si>
  <si>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</si>
  <si>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</si>
  <si>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</si>
  <si>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</si>
  <si>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</si>
  <si>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</si>
  <si>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</si>
  <si>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</si>
  <si>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</si>
  <si>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</si>
  <si>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</si>
  <si>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</si>
  <si>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</si>
  <si>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</si>
  <si>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</si>
  <si>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</si>
  <si>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</si>
  <si>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</si>
  <si>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</si>
  <si>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</si>
  <si>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</si>
  <si>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</si>
  <si>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</si>
  <si>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</si>
  <si>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</si>
  <si>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</si>
  <si>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</si>
  <si>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</si>
  <si>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</si>
  <si>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</si>
  <si>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</si>
  <si>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</si>
  <si>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</si>
  <si>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</si>
  <si>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</si>
  <si>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</si>
  <si>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</si>
  <si>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</si>
  <si>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</si>
  <si>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</si>
  <si>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</si>
  <si>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</si>
  <si>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</si>
  <si>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</si>
  <si>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</si>
  <si>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</si>
  <si>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</si>
  <si>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</si>
  <si>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</si>
  <si>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</si>
  <si>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</si>
  <si>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</si>
  <si>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</si>
  <si>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</si>
  <si>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</si>
  <si>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</si>
  <si>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</si>
  <si>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</si>
  <si>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</si>
  <si>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</si>
  <si>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</si>
  <si>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</si>
  <si>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</si>
  <si>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</si>
  <si>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</si>
  <si>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</si>
  <si>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</si>
  <si>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</si>
  <si>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</si>
  <si>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</si>
  <si>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</si>
  <si>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</si>
  <si>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</si>
  <si>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</si>
  <si>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</si>
  <si>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</si>
  <si>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</si>
  <si>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</si>
  <si>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</si>
  <si>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</si>
  <si>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</si>
  <si>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</si>
  <si>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</si>
  <si>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</si>
  <si>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</si>
  <si>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</si>
  <si>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</si>
  <si>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</si>
  <si>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</si>
  <si>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</si>
  <si>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</si>
  <si>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</si>
  <si>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</si>
  <si>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</si>
  <si>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</si>
  <si>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</si>
  <si>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</si>
  <si>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</si>
  <si>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</si>
  <si>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</si>
  <si>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</si>
  <si>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</si>
  <si>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</si>
  <si>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</si>
  <si>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</si>
  <si>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</si>
  <si>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</si>
  <si>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</si>
  <si>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</si>
  <si>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</si>
  <si>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</si>
  <si>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</si>
  <si>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</si>
  <si>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</si>
  <si>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</si>
  <si>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</si>
  <si>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</si>
  <si>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</si>
  <si>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</si>
  <si>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</si>
  <si>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</si>
  <si>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</si>
  <si>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</si>
  <si>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</si>
  <si>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</si>
  <si>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</si>
  <si>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</si>
  <si>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</si>
  <si>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</si>
  <si>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</si>
  <si>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</si>
  <si>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</si>
  <si>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</si>
  <si>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</si>
  <si>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</si>
  <si>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</si>
  <si>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</si>
  <si>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</si>
  <si>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</si>
  <si>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</si>
  <si>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</si>
  <si>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</si>
  <si>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</si>
  <si>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</si>
  <si>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</si>
  <si>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</si>
  <si>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</si>
  <si>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</si>
  <si>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</si>
  <si>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</si>
  <si>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</si>
  <si>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</si>
  <si>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</si>
  <si>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</si>
  <si>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</si>
  <si>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</si>
  <si>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</si>
  <si>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</si>
  <si>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</si>
  <si>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</si>
  <si>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</si>
  <si>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</si>
  <si>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</si>
  <si>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</si>
  <si>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</si>
  <si>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</si>
  <si>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</si>
  <si>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</si>
  <si>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</si>
  <si>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</si>
  <si>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</si>
  <si>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</si>
  <si>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</si>
  <si>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</si>
  <si>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</si>
  <si>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</si>
  <si>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</si>
  <si>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</si>
  <si>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</si>
  <si>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</si>
  <si>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</si>
  <si>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</si>
  <si>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</si>
  <si>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</si>
  <si>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</si>
  <si>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</si>
  <si>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</si>
  <si>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</si>
  <si>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</si>
  <si>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</si>
  <si>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</si>
  <si>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</si>
  <si>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</si>
  <si>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</si>
  <si>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</si>
  <si>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</si>
  <si>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</si>
  <si>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</si>
  <si>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</si>
  <si>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</si>
  <si>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</si>
  <si>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</si>
  <si>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</si>
  <si>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</si>
  <si>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</si>
  <si>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</si>
  <si>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</si>
  <si>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</si>
  <si>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</si>
  <si>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</si>
  <si>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</si>
  <si>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</si>
  <si>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</si>
  <si>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</si>
  <si>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</si>
  <si>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</si>
  <si>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</si>
  <si>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</si>
  <si>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</si>
  <si>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</si>
  <si>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</si>
  <si>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</si>
  <si>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</si>
  <si>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</si>
  <si>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</si>
  <si>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</si>
  <si>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</si>
  <si>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</si>
  <si>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</si>
  <si>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</si>
  <si>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</si>
  <si>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</si>
  <si>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</si>
  <si>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</si>
  <si>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</si>
  <si>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</si>
  <si>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</si>
  <si>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</si>
  <si>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</si>
  <si>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</si>
  <si>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</si>
  <si>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</si>
  <si>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</si>
  <si>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</si>
  <si>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</si>
  <si>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</si>
  <si>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</si>
  <si>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</si>
  <si>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</si>
  <si>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</si>
  <si>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</si>
  <si>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</si>
  <si>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</si>
  <si>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</si>
  <si>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</si>
  <si>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</si>
  <si>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</si>
  <si>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</si>
  <si>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</si>
  <si>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</si>
  <si>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</si>
  <si>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</si>
  <si>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</si>
  <si>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</si>
  <si>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</si>
  <si>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</si>
  <si>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</si>
  <si>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</si>
  <si>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</si>
  <si>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</si>
  <si>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</si>
  <si>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</si>
  <si>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</si>
  <si>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</si>
  <si>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</si>
  <si>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</si>
  <si>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</si>
  <si>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</si>
  <si>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</si>
  <si>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</si>
  <si>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</si>
  <si>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</si>
  <si>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</si>
  <si>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</si>
  <si>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</si>
  <si>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</si>
  <si>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</si>
  <si>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</si>
  <si>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</si>
  <si>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</si>
  <si>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</si>
  <si>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</si>
  <si>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</si>
  <si>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</si>
  <si>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</si>
  <si>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</si>
  <si>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</si>
  <si>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</si>
  <si>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</si>
  <si>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</si>
  <si>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</si>
  <si>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</si>
  <si>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</si>
  <si>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</si>
  <si>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</si>
  <si>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</si>
  <si>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</si>
  <si>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</si>
  <si>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</si>
  <si>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</si>
  <si>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</si>
  <si>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</si>
  <si>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</si>
  <si>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</si>
  <si>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</si>
  <si>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</si>
  <si>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</si>
  <si>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</si>
  <si>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</si>
  <si>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</si>
  <si>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</si>
  <si>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</si>
  <si>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</si>
  <si>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</si>
  <si>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</si>
  <si>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</si>
  <si>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</si>
  <si>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</si>
  <si>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</si>
  <si>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</si>
  <si>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</si>
  <si>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</si>
  <si>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</si>
  <si>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</si>
  <si>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</si>
  <si>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</si>
  <si>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</si>
  <si>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</si>
  <si>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</si>
  <si>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</si>
  <si>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</si>
  <si>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</si>
  <si>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</si>
  <si>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</si>
  <si>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</si>
  <si>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</si>
  <si>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</si>
  <si>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</si>
  <si>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</si>
  <si>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</si>
  <si>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</si>
  <si>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</si>
  <si>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</si>
  <si>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</si>
  <si>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</si>
  <si>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</si>
  <si>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</si>
  <si>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</si>
  <si>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</si>
  <si>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</si>
  <si>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</si>
  <si>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</si>
  <si>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</si>
  <si>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</si>
  <si>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</si>
  <si>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</si>
  <si>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</si>
  <si>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</si>
  <si>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</si>
  <si>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</si>
  <si>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</si>
  <si>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</si>
  <si>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</si>
  <si>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</si>
  <si>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</si>
  <si>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</si>
  <si>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</si>
  <si>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</si>
  <si>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</si>
  <si>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</si>
  <si>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</si>
  <si>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</si>
  <si>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</si>
  <si>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</si>
  <si>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</si>
  <si>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</si>
  <si>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</si>
  <si>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</si>
  <si>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</si>
  <si>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</si>
  <si>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</si>
  <si>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</si>
  <si>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</si>
  <si>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</si>
  <si>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</si>
  <si>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</si>
  <si>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</si>
  <si>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</si>
  <si>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</si>
  <si>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</si>
  <si>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</si>
  <si>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</si>
  <si>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</si>
  <si>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</si>
  <si>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</si>
  <si>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</si>
  <si>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</si>
  <si>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</si>
  <si>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</si>
  <si>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</si>
  <si>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</si>
  <si>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</si>
  <si>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</si>
  <si>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</si>
  <si>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</si>
  <si>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</si>
  <si>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</si>
  <si>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</si>
  <si>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</si>
  <si>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</si>
  <si>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</si>
  <si>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</si>
  <si>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</si>
  <si>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</si>
  <si>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</si>
  <si>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</si>
  <si>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</si>
  <si>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</si>
  <si>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</si>
  <si>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</si>
  <si>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</si>
  <si>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</si>
  <si>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</si>
  <si>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</si>
  <si>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</si>
  <si>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</si>
  <si>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</si>
  <si>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</si>
  <si>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</si>
  <si>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</si>
  <si>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</si>
  <si>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</si>
  <si>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</si>
  <si>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</si>
  <si>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</si>
  <si>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</si>
  <si>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</si>
  <si>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</si>
  <si>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</si>
  <si>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</si>
  <si>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</si>
  <si>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</si>
  <si>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</si>
  <si>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</si>
  <si>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</si>
  <si>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</si>
  <si>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</si>
  <si>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</si>
  <si>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</si>
  <si>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</si>
  <si>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</si>
  <si>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</si>
  <si>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</si>
  <si>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</si>
  <si>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</si>
  <si>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</si>
  <si>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</si>
  <si>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</si>
  <si>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</si>
  <si>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</si>
  <si>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</si>
  <si>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</si>
  <si>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</si>
  <si>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</si>
  <si>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</si>
  <si>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</si>
  <si>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</si>
  <si>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</si>
  <si>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</si>
  <si>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</si>
  <si>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</si>
  <si>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</si>
  <si>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</si>
  <si>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</si>
  <si>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</si>
  <si>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</si>
  <si>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</si>
  <si>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</si>
  <si>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</si>
  <si>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</si>
  <si>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</si>
  <si>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</si>
  <si>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</si>
  <si>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</si>
  <si>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</si>
  <si>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</si>
  <si>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</si>
  <si>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</si>
  <si>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</si>
  <si>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</si>
  <si>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</si>
  <si>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</si>
  <si>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</si>
  <si>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</si>
  <si>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</si>
  <si>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</si>
  <si>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</si>
  <si>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</si>
  <si>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</si>
  <si>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</si>
  <si>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</si>
  <si>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</si>
  <si>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</si>
  <si>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</si>
  <si>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</si>
  <si>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</si>
  <si>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</si>
  <si>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</si>
  <si>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</si>
  <si>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</si>
  <si>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</si>
  <si>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</si>
  <si>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</si>
  <si>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</si>
  <si>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</si>
  <si>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</si>
  <si>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</si>
  <si>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</si>
  <si>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</si>
  <si>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</si>
  <si>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</si>
  <si>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</si>
  <si>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</si>
  <si>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</si>
  <si>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</si>
  <si>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</si>
  <si>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</si>
  <si>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</si>
  <si>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</si>
  <si>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</si>
  <si>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</si>
  <si>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</si>
  <si>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</si>
  <si>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</si>
  <si>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</si>
  <si>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</si>
  <si>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</si>
  <si>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</si>
  <si>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</si>
  <si>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</si>
  <si>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</si>
  <si>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</si>
  <si>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</si>
  <si>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</si>
  <si>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</si>
  <si>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</si>
  <si>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</si>
  <si>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</si>
  <si>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</si>
  <si>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</si>
  <si>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</si>
  <si>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</si>
  <si>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</si>
  <si>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</si>
  <si>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</si>
  <si>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</si>
  <si>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</si>
  <si>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</si>
  <si>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</si>
  <si>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</si>
  <si>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</si>
  <si>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</si>
  <si>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</si>
  <si>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</si>
  <si>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</si>
  <si>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</si>
  <si>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</si>
  <si>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</si>
  <si>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</si>
  <si>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</si>
  <si>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</si>
  <si>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</si>
  <si>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</si>
  <si>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</si>
  <si>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</si>
  <si>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</si>
  <si>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</si>
  <si>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</si>
  <si>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</si>
  <si>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</si>
  <si>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</si>
  <si>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</si>
  <si>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</si>
  <si>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</si>
  <si>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</si>
  <si>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</si>
  <si>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</si>
  <si>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</si>
  <si>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</si>
  <si>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</si>
  <si>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</si>
  <si>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</si>
  <si>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</si>
  <si>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</si>
  <si>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</si>
  <si>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</si>
  <si>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</si>
  <si>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</si>
  <si>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</si>
  <si>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</si>
  <si>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</si>
  <si>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</si>
  <si>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</si>
  <si>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</si>
  <si>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</si>
  <si>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</si>
  <si>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</si>
  <si>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</si>
  <si>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</si>
  <si>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</si>
  <si>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</si>
  <si>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</si>
  <si>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</si>
  <si>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</si>
  <si>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</si>
  <si>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</si>
  <si>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</si>
  <si>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</si>
  <si>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</si>
  <si>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</si>
  <si>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</si>
  <si>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</si>
  <si>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</si>
  <si>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</si>
  <si>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</si>
  <si>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</si>
  <si>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</si>
  <si>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</si>
  <si>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</si>
  <si>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</si>
  <si>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</si>
  <si>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</si>
  <si>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</si>
  <si>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</si>
  <si>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</si>
  <si>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</si>
  <si>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</si>
  <si>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</si>
  <si>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</si>
  <si>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</si>
  <si>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</si>
  <si>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</si>
  <si>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</si>
  <si>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</si>
  <si>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</si>
  <si>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</si>
  <si>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</si>
  <si>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</si>
  <si>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</si>
  <si>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</si>
  <si>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</si>
  <si>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</si>
  <si>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</si>
  <si>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</si>
  <si>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</si>
  <si>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</si>
  <si>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</si>
  <si>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</si>
  <si>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</si>
  <si>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</si>
  <si>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</si>
  <si>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</si>
  <si>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</si>
  <si>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</si>
  <si>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</si>
  <si>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</si>
  <si>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</si>
  <si>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</si>
  <si>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</si>
  <si>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</si>
  <si>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</si>
  <si>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</si>
  <si>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</si>
  <si>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</si>
  <si>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</si>
  <si>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</si>
  <si>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</si>
  <si>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</si>
  <si>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</si>
  <si>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</si>
  <si>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</si>
  <si>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</si>
  <si>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</si>
  <si>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</si>
  <si>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</si>
  <si>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</si>
  <si>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</si>
  <si>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</si>
  <si>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</si>
  <si>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</si>
  <si>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</si>
  <si>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</si>
  <si>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</si>
  <si>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</si>
  <si>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</si>
  <si>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</si>
  <si>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</si>
  <si>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</si>
  <si>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</si>
  <si>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</si>
  <si>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</si>
  <si>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</si>
  <si>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</si>
  <si>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</si>
  <si>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</si>
  <si>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</si>
  <si>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</si>
  <si>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</si>
  <si>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</si>
  <si>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</si>
  <si>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</si>
  <si>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</si>
  <si>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</si>
  <si>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</si>
  <si>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</si>
  <si>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</si>
  <si>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</si>
  <si>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</si>
  <si>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</si>
  <si>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</si>
  <si>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</si>
  <si>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</si>
  <si>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</si>
  <si>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</si>
  <si>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</si>
  <si>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</si>
  <si>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</si>
  <si>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</si>
  <si>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</si>
  <si>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</si>
  <si>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</si>
  <si>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</si>
  <si>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</si>
  <si>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</si>
  <si>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</si>
  <si>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</si>
  <si>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</si>
  <si>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</si>
  <si>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</si>
  <si>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</si>
  <si>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</si>
  <si>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</si>
  <si>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</si>
  <si>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</si>
  <si>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</si>
  <si>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</si>
  <si>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</si>
  <si>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</si>
  <si>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</si>
  <si>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</si>
  <si>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</si>
  <si>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</si>
  <si>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</si>
  <si>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</si>
  <si>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</si>
  <si>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</si>
  <si>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</si>
  <si>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</si>
  <si>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</si>
  <si>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</si>
  <si>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</si>
  <si>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</si>
  <si>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</si>
  <si>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</si>
  <si>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</si>
  <si>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</si>
  <si>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</si>
  <si>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</si>
  <si>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</si>
  <si>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</si>
  <si>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</si>
  <si>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</si>
  <si>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</si>
  <si>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</si>
  <si>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</si>
  <si>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</si>
  <si>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</si>
  <si>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</si>
  <si>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</si>
  <si>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</si>
  <si>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</si>
  <si>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</si>
  <si>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</si>
  <si>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</si>
  <si>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</si>
  <si>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</si>
  <si>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</si>
  <si>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</si>
  <si>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</si>
  <si>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</si>
  <si>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</si>
  <si>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</si>
  <si>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</si>
  <si>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</si>
  <si>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</si>
  <si>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</si>
  <si>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</si>
  <si>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</si>
  <si>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</si>
  <si>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</si>
  <si>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</si>
  <si>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</si>
  <si>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</si>
  <si>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</si>
  <si>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</si>
  <si>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</si>
  <si>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</si>
  <si>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</si>
  <si>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</si>
  <si>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</si>
  <si>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</si>
  <si>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</si>
  <si>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</si>
  <si>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</si>
  <si>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</si>
  <si>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</si>
  <si>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</si>
  <si>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</si>
  <si>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</si>
  <si>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</si>
  <si>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</si>
  <si>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</si>
  <si>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</si>
  <si>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</si>
  <si>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</si>
  <si>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</si>
  <si>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</si>
  <si>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</si>
  <si>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</si>
  <si>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</si>
  <si>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</si>
  <si>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</si>
  <si>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</si>
  <si>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</si>
  <si>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</si>
  <si>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</si>
  <si>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</si>
  <si>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</si>
  <si>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</si>
  <si>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</si>
  <si>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</si>
  <si>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</si>
  <si>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</si>
  <si>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</si>
  <si>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</si>
  <si>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</si>
  <si>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</si>
  <si>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</si>
  <si>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</si>
  <si>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</si>
  <si>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</si>
  <si>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</si>
  <si>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</si>
  <si>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</si>
  <si>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</si>
  <si>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</si>
  <si>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</si>
  <si>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</si>
  <si>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</si>
  <si>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</si>
  <si>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</si>
  <si>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</si>
  <si>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</si>
  <si>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</si>
  <si>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</si>
  <si>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</si>
  <si>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</si>
  <si>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</si>
  <si>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</si>
  <si>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</si>
  <si>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</si>
  <si>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</si>
  <si>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</si>
  <si>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</si>
  <si>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</si>
  <si>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</si>
  <si>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</si>
  <si>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</si>
  <si>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</si>
  <si>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</si>
  <si>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</si>
  <si>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</si>
  <si>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</si>
  <si>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</si>
  <si>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</si>
  <si>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</si>
  <si>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</si>
  <si>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</si>
  <si>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</si>
  <si>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</si>
  <si>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</si>
  <si>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</si>
  <si>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</si>
  <si>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</si>
  <si>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</si>
  <si>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</si>
  <si>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</si>
  <si>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</si>
  <si>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</si>
  <si>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</si>
  <si>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</si>
  <si>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</si>
  <si>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</si>
  <si>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</si>
  <si>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</si>
  <si>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</si>
  <si>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</si>
  <si>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</si>
  <si>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</si>
  <si>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</si>
  <si>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</si>
  <si>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</si>
  <si>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</si>
  <si>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</si>
  <si>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</si>
  <si>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</si>
  <si>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</si>
  <si>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</si>
  <si>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</si>
  <si>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</si>
  <si>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</si>
  <si>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</si>
  <si>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</si>
  <si>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</si>
  <si>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</si>
  <si>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</si>
  <si>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</si>
  <si>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</si>
  <si>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</si>
  <si>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</si>
  <si>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</si>
  <si>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</si>
  <si>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</si>
  <si>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</si>
  <si>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</si>
  <si>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</si>
  <si>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</si>
  <si>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</si>
  <si>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</si>
  <si>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</si>
  <si>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</si>
  <si>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</si>
  <si>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</si>
  <si>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</si>
  <si>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</si>
  <si>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</si>
  <si>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</si>
  <si>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</si>
  <si>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</si>
  <si>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</si>
  <si>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</si>
  <si>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</si>
  <si>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</si>
  <si>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</si>
  <si>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</si>
  <si>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</si>
  <si>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</si>
  <si>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</si>
  <si>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</si>
  <si>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</si>
  <si>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</si>
  <si>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</si>
  <si>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</si>
  <si>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</si>
  <si>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</si>
  <si>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</si>
  <si>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</si>
  <si>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</si>
  <si>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</si>
  <si>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</si>
  <si>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</si>
  <si>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</si>
  <si>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</si>
  <si>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</si>
  <si>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</si>
  <si>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</si>
  <si>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</si>
  <si>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</si>
  <si>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</si>
  <si>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</si>
  <si>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</si>
  <si>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</si>
  <si>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</si>
  <si>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</si>
  <si>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</si>
  <si>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</si>
  <si>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</si>
  <si>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</si>
  <si>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</si>
  <si>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</si>
  <si>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</si>
  <si>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</si>
  <si>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</si>
  <si>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</si>
  <si>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</si>
  <si>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</si>
  <si>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</si>
  <si>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</si>
  <si>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</si>
  <si>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</si>
  <si>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</si>
  <si>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</si>
  <si>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</si>
  <si>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</si>
  <si>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</si>
  <si>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</si>
  <si>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</si>
  <si>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</si>
  <si>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</si>
  <si>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</si>
  <si>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</si>
  <si>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</si>
  <si>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</si>
  <si>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</si>
  <si>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</si>
  <si>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</si>
  <si>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</si>
  <si>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</si>
  <si>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</si>
  <si>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</si>
  <si>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</si>
  <si>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</si>
  <si>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</si>
  <si>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</si>
  <si>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</si>
  <si>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</si>
  <si>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</si>
  <si>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</si>
  <si>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</si>
  <si>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</si>
  <si>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</si>
  <si>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</si>
  <si>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</si>
  <si>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</si>
  <si>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</si>
  <si>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</si>
  <si>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</si>
  <si>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</si>
  <si>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</si>
  <si>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</si>
  <si>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</si>
  <si>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</si>
  <si>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</si>
  <si>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</si>
  <si>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</si>
  <si>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</si>
  <si>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</si>
  <si>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</si>
  <si>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</si>
  <si>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</si>
  <si>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</si>
  <si>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</si>
  <si>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</si>
  <si>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</si>
  <si>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</si>
  <si>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</si>
  <si>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</si>
  <si>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</si>
  <si>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</si>
  <si>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</si>
  <si>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</si>
  <si>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</si>
  <si>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</si>
  <si>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</si>
  <si>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</si>
  <si>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</si>
  <si>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</si>
  <si>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</si>
  <si>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</si>
  <si>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</si>
  <si>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</si>
  <si>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</si>
  <si>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</si>
  <si>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</si>
  <si>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</si>
  <si>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</si>
  <si>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</si>
  <si>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</si>
  <si>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</si>
  <si>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</si>
  <si>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</si>
  <si>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</si>
  <si>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</si>
  <si>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</si>
  <si>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</si>
  <si>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</si>
  <si>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</si>
  <si>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</si>
  <si>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</si>
  <si>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</si>
  <si>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</si>
  <si>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</si>
  <si>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</si>
  <si>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</si>
  <si>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</si>
  <si>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</si>
  <si>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</si>
  <si>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</si>
  <si>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</si>
  <si>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</si>
  <si>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</si>
  <si>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</si>
  <si>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</si>
  <si>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</si>
  <si>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</si>
  <si>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</si>
  <si>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</si>
  <si>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</si>
  <si>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</si>
  <si>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</si>
  <si>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</si>
  <si>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</si>
  <si>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</si>
  <si>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</si>
  <si>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</si>
  <si>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</si>
  <si>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</si>
  <si>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</si>
  <si>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</si>
  <si>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</si>
  <si>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</si>
  <si>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</si>
  <si>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</si>
  <si>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</si>
  <si>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</si>
  <si>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</si>
  <si>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</si>
  <si>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</si>
  <si>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</si>
  <si>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</si>
  <si>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</si>
  <si>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</si>
  <si>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</si>
  <si>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</si>
  <si>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</si>
  <si>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</si>
  <si>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</si>
  <si>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</si>
  <si>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</si>
  <si>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</si>
  <si>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</si>
  <si>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</si>
  <si>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</si>
  <si>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</si>
  <si>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</si>
  <si>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</si>
  <si>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</si>
  <si>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</si>
  <si>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</si>
  <si>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</si>
  <si>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</si>
  <si>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</si>
  <si>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</si>
  <si>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</si>
  <si>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</si>
  <si>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</si>
  <si>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</si>
  <si>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</si>
  <si>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</si>
  <si>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</si>
  <si>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</si>
  <si>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</si>
  <si>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</si>
  <si>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</si>
  <si>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</si>
  <si>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</si>
  <si>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</si>
  <si>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</si>
  <si>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</si>
  <si>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</si>
  <si>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</si>
  <si>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</si>
  <si>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</si>
  <si>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</si>
  <si>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</si>
  <si>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</si>
  <si>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</si>
  <si>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</si>
  <si>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</si>
  <si>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</si>
  <si>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</si>
  <si>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</si>
  <si>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</si>
  <si>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</si>
  <si>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</si>
  <si>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</si>
  <si>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</si>
  <si>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</si>
  <si>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</si>
  <si>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</si>
  <si>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</si>
  <si>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</si>
  <si>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</si>
  <si>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</si>
  <si>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</si>
  <si>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</si>
  <si>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</si>
  <si>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</si>
  <si>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</si>
  <si>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</si>
  <si>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</si>
  <si>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</si>
  <si>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</si>
  <si>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</si>
  <si>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</si>
  <si>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</si>
  <si>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</si>
  <si>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</si>
  <si>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</si>
  <si>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</si>
  <si>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</si>
  <si>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</si>
  <si>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</si>
  <si>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</si>
  <si>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</si>
  <si>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</si>
  <si>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</si>
  <si>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</si>
  <si>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</si>
  <si>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</si>
  <si>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</si>
  <si>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</si>
  <si>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</si>
  <si>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</si>
  <si>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</si>
  <si>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</si>
  <si>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</si>
  <si>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</si>
  <si>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</si>
  <si>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</si>
  <si>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</si>
  <si>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</si>
  <si>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</si>
  <si>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</si>
  <si>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</si>
  <si>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</si>
  <si>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</si>
  <si>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</si>
  <si>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</si>
  <si>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</si>
  <si>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</si>
  <si>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</si>
  <si>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</si>
  <si>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</si>
  <si>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</si>
  <si>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</si>
  <si>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</si>
  <si>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</si>
  <si>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</si>
  <si>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</si>
  <si>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</si>
  <si>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</si>
  <si>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</si>
  <si>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</si>
  <si>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</si>
  <si>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</si>
  <si>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</si>
  <si>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</si>
  <si>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</si>
  <si>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</si>
  <si>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</si>
  <si>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</si>
  <si>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</si>
  <si>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</si>
  <si>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</si>
  <si>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</si>
  <si>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</si>
  <si>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</si>
  <si>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</si>
  <si>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</si>
  <si>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</si>
  <si>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</si>
  <si>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</si>
  <si>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</si>
  <si>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</si>
  <si>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</si>
  <si>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</si>
  <si>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</si>
  <si>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</si>
  <si>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</si>
  <si>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</si>
  <si>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</si>
  <si>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</si>
  <si>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</si>
  <si>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</si>
  <si>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</si>
  <si>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</si>
  <si>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</si>
  <si>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</si>
  <si>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</si>
  <si>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</si>
  <si>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</si>
  <si>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</si>
  <si>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</si>
  <si>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</si>
  <si>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</si>
  <si>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</si>
  <si>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</si>
  <si>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</si>
  <si>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</si>
  <si>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</si>
  <si>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</si>
  <si>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</si>
  <si>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</si>
  <si>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</si>
  <si>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</si>
  <si>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</si>
  <si>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</si>
  <si>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</si>
  <si>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</si>
  <si>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</si>
  <si>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</si>
  <si>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</si>
  <si>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</si>
  <si>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</si>
  <si>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</si>
  <si>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</si>
  <si>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</si>
  <si>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</si>
  <si>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</si>
  <si>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</si>
  <si>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</si>
  <si>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</si>
  <si>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</si>
  <si>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</si>
  <si>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</si>
  <si>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</si>
  <si>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</si>
  <si>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</si>
  <si>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</si>
  <si>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</si>
  <si>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</si>
  <si>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</si>
  <si>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</si>
  <si>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</si>
  <si>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</si>
  <si>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</si>
  <si>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</si>
  <si>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</si>
  <si>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</si>
  <si>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</si>
  <si>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</si>
  <si>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</si>
  <si>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</si>
  <si>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</si>
  <si>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</si>
  <si>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</si>
  <si>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</si>
  <si>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</si>
  <si>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</si>
  <si>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</si>
  <si>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</si>
  <si>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</si>
  <si>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</si>
  <si>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</si>
  <si>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</si>
  <si>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</si>
  <si>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</si>
  <si>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</si>
  <si>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</si>
  <si>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</si>
  <si>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</si>
  <si>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</si>
  <si>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</si>
  <si>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</si>
  <si>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</si>
  <si>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</si>
  <si>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</si>
  <si>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</si>
  <si>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</si>
  <si>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</si>
  <si>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</si>
  <si>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</si>
  <si>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</si>
  <si>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</si>
  <si>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</si>
  <si>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</si>
  <si>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</si>
  <si>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</si>
  <si>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</si>
  <si>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</si>
  <si>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</si>
  <si>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</si>
  <si>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</si>
  <si>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</si>
  <si>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</si>
  <si>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</si>
  <si>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</si>
  <si>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</si>
  <si>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</si>
  <si>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</si>
  <si>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</si>
  <si>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</si>
  <si>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</si>
  <si>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</si>
  <si>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</si>
  <si>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</si>
  <si>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</si>
  <si>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</si>
  <si>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</si>
  <si>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</si>
  <si>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</si>
  <si>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</si>
  <si>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</si>
  <si>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</si>
  <si>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</si>
  <si>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</si>
  <si>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</si>
  <si>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</si>
  <si>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</si>
  <si>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</si>
  <si>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</si>
  <si>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</si>
  <si>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</si>
  <si>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</si>
  <si>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</si>
  <si>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</si>
  <si>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</si>
  <si>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</si>
  <si>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</si>
  <si>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</si>
  <si>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</si>
  <si>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</si>
  <si>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</si>
  <si>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</si>
  <si>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</si>
  <si>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</si>
  <si>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</si>
  <si>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</si>
  <si>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</si>
  <si>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</si>
  <si>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</si>
  <si>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</si>
  <si>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</si>
  <si>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</si>
  <si>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</si>
  <si>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</si>
  <si>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</si>
  <si>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</si>
  <si>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</si>
  <si>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</si>
  <si>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</si>
  <si>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</si>
  <si>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</si>
  <si>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</si>
  <si>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</si>
  <si>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</si>
  <si>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</si>
  <si>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</si>
  <si>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</si>
  <si>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</si>
  <si>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</si>
  <si>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</si>
  <si>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</si>
  <si>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</si>
  <si>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</si>
  <si>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</si>
  <si>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</si>
  <si>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</si>
  <si>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</si>
  <si>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</si>
  <si>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</si>
  <si>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</si>
  <si>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</si>
  <si>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</si>
  <si>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</si>
  <si>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</si>
  <si>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</si>
  <si>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</si>
  <si>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</si>
  <si>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</si>
  <si>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</si>
  <si>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</si>
  <si>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</si>
  <si>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</si>
  <si>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</si>
  <si>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</si>
  <si>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</si>
  <si>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</si>
  <si>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</si>
  <si>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</si>
  <si>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</si>
  <si>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</si>
  <si>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</si>
  <si>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</si>
  <si>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</si>
  <si>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</si>
  <si>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</si>
  <si>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</si>
  <si>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</si>
  <si>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</si>
  <si>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</si>
  <si>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</si>
  <si>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</si>
  <si>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</si>
  <si>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</si>
  <si>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</si>
  <si>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</si>
  <si>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</si>
  <si>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</si>
  <si>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</si>
  <si>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</si>
  <si>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</si>
  <si>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</si>
  <si>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</si>
  <si>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</si>
  <si>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</si>
  <si>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</si>
  <si>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</si>
  <si>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</si>
  <si>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</si>
  <si>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</si>
  <si>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</si>
  <si>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</si>
  <si>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</si>
  <si>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</si>
  <si>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</si>
  <si>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</si>
  <si>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</si>
  <si>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</si>
  <si>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</si>
  <si>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</si>
  <si>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</si>
  <si>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</si>
  <si>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</si>
  <si>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</si>
  <si>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</si>
  <si>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</si>
  <si>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</si>
  <si>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</si>
  <si>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</si>
  <si>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</si>
  <si>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</si>
  <si>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</si>
  <si>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</si>
  <si>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</si>
  <si>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</si>
  <si>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</si>
  <si>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</si>
  <si>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</si>
  <si>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</si>
  <si>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</si>
  <si>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</si>
  <si>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</si>
  <si>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</si>
  <si>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</si>
  <si>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</si>
  <si>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</si>
  <si>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</si>
  <si>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</si>
  <si>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</si>
  <si>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</si>
  <si>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</si>
  <si>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</si>
  <si>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</si>
  <si>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</si>
  <si>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</si>
  <si>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</si>
  <si>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</si>
  <si>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</si>
  <si>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</si>
  <si>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</si>
  <si>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</si>
  <si>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</si>
  <si>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</si>
  <si>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</si>
  <si>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</si>
  <si>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</si>
  <si>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</si>
  <si>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</si>
  <si>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</si>
  <si>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</si>
  <si>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</si>
  <si>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</si>
  <si>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</si>
  <si>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</si>
  <si>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</si>
  <si>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</si>
  <si>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</si>
  <si>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</si>
  <si>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</si>
  <si>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</si>
  <si>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</si>
  <si>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</si>
  <si>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</si>
  <si>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</si>
  <si>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</si>
  <si>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</si>
  <si>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</si>
  <si>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</si>
  <si>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</si>
  <si>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</si>
  <si>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</si>
  <si>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</si>
  <si>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</si>
  <si>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</si>
  <si>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</si>
  <si>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</si>
  <si>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</si>
  <si>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</si>
  <si>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</si>
  <si>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</si>
  <si>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</si>
  <si>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</si>
  <si>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</si>
  <si>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</si>
  <si>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</si>
  <si>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</si>
  <si>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</si>
  <si>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</si>
  <si>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</si>
  <si>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</si>
  <si>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</si>
  <si>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</si>
  <si>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</si>
  <si>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</si>
  <si>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</si>
  <si>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</si>
  <si>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</si>
  <si>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</si>
  <si>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</si>
  <si>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</si>
  <si>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</si>
  <si>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</si>
  <si>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</si>
  <si>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</si>
  <si>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</si>
  <si>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</si>
  <si>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</si>
  <si>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</si>
  <si>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</si>
  <si>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</si>
  <si>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</si>
  <si>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</si>
  <si>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</si>
  <si>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</si>
  <si>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</si>
  <si>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</si>
  <si>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</si>
  <si>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</si>
  <si>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</si>
  <si>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</si>
  <si>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</si>
  <si>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</si>
  <si>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</si>
  <si>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</si>
  <si>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</si>
  <si>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</si>
  <si>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</si>
  <si>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</si>
  <si>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</si>
  <si>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</si>
  <si>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</si>
  <si>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</si>
  <si>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</si>
  <si>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</si>
  <si>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</si>
  <si>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</si>
  <si>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</si>
  <si>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</si>
  <si>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</si>
  <si>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</si>
  <si>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</si>
  <si>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</si>
  <si>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</si>
  <si>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</si>
  <si>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</si>
  <si>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</si>
  <si>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</si>
  <si>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</si>
  <si>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</si>
  <si>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</si>
  <si>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</si>
  <si>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</si>
  <si>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</si>
  <si>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</si>
  <si>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</si>
  <si>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</si>
  <si>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</si>
  <si>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</si>
  <si>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</si>
  <si>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</si>
  <si>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</si>
  <si>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</si>
  <si>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</si>
  <si>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</si>
  <si>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</si>
  <si>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</si>
  <si>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</si>
  <si>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</si>
  <si>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</si>
  <si>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</si>
  <si>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</si>
  <si>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</si>
  <si>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</si>
  <si>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</si>
  <si>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</si>
  <si>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</si>
  <si>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</si>
  <si>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</si>
  <si>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</si>
  <si>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</si>
  <si>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</si>
  <si>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</si>
  <si>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</si>
  <si>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</si>
  <si>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</si>
  <si>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</si>
  <si>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</si>
  <si>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</si>
  <si>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</si>
  <si>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</si>
  <si>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</si>
  <si>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</si>
  <si>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</si>
  <si>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</si>
  <si>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</si>
  <si>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</si>
  <si>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</si>
  <si>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</si>
  <si>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</si>
  <si>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</si>
  <si>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</si>
  <si>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</si>
  <si>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</si>
  <si>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</si>
  <si>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</si>
  <si>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</si>
  <si>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</si>
  <si>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</si>
  <si>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</si>
  <si>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</si>
  <si>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</si>
  <si>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</si>
  <si>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</si>
  <si>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</si>
  <si>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</si>
  <si>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</si>
  <si>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</si>
  <si>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</si>
  <si>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</si>
  <si>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</si>
  <si>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</si>
  <si>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</si>
  <si>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</si>
  <si>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</si>
  <si>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</si>
  <si>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</si>
  <si>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</si>
  <si>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</si>
  <si>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</si>
  <si>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</si>
  <si>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</si>
  <si>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</si>
  <si>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</si>
  <si>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</si>
  <si>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</si>
  <si>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</si>
  <si>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</si>
  <si>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</si>
  <si>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</si>
  <si>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</si>
  <si>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</si>
  <si>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</si>
  <si>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</si>
  <si>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</si>
  <si>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</si>
  <si>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</si>
  <si>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</si>
  <si>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</si>
  <si>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</si>
  <si>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</si>
  <si>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</si>
  <si>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</si>
  <si>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</si>
  <si>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</si>
  <si>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</si>
  <si>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</si>
  <si>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</si>
  <si>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</si>
  <si>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</si>
  <si>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</si>
  <si>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</si>
  <si>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</si>
  <si>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</si>
  <si>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</si>
  <si>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</si>
  <si>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</si>
  <si>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</si>
  <si>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</si>
  <si>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</si>
  <si>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</si>
  <si>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</si>
  <si>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</si>
  <si>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</si>
  <si>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</si>
  <si>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</si>
  <si>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</si>
  <si>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</si>
  <si>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</si>
  <si>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</si>
  <si>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</si>
  <si>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</si>
  <si>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</si>
  <si>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</si>
  <si>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</si>
  <si>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</si>
  <si>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</si>
  <si>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</si>
  <si>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</si>
  <si>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</si>
  <si>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</si>
  <si>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</si>
  <si>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</si>
  <si>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</si>
  <si>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</si>
  <si>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</si>
  <si>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</si>
  <si>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</si>
  <si>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</si>
  <si>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</si>
  <si>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</si>
  <si>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</si>
  <si>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</si>
  <si>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</si>
  <si>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</si>
  <si>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</si>
  <si>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</si>
  <si>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</si>
  <si>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</si>
  <si>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</si>
  <si>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</si>
  <si>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</si>
  <si>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</si>
  <si>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</si>
  <si>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</si>
  <si>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</si>
  <si>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</si>
  <si>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</si>
  <si>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</si>
  <si>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</si>
  <si>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</si>
  <si>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</si>
  <si>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</si>
  <si>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</si>
  <si>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</si>
  <si>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</si>
  <si>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</si>
  <si>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</si>
  <si>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</si>
  <si>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</si>
  <si>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</si>
  <si>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</si>
  <si>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</si>
  <si>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</si>
  <si>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</si>
  <si>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</si>
  <si>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</si>
  <si>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</si>
  <si>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</si>
  <si>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</si>
  <si>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</si>
  <si>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</si>
  <si>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</si>
  <si>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</si>
  <si>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</si>
  <si>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</si>
  <si>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</si>
  <si>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</si>
  <si>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</si>
  <si>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</si>
  <si>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</si>
  <si>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</si>
  <si>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</si>
  <si>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</si>
  <si>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</si>
  <si>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</si>
  <si>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</si>
  <si>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</si>
  <si>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</si>
  <si>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</si>
  <si>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</si>
  <si>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</si>
  <si>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</si>
  <si>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</si>
  <si>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</si>
  <si>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</si>
  <si>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</si>
  <si>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</si>
  <si>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</si>
  <si>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</si>
  <si>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</si>
  <si>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</si>
  <si>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</si>
  <si>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</si>
  <si>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</si>
  <si>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</si>
  <si>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</si>
  <si>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</si>
  <si>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</si>
  <si>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</si>
  <si>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</si>
  <si>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</si>
  <si>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</si>
  <si>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</si>
  <si>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</si>
  <si>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</si>
  <si>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</si>
  <si>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</si>
  <si>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</si>
  <si>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</si>
  <si>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</si>
  <si>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</si>
  <si>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</si>
  <si>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</si>
  <si>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</si>
  <si>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</si>
  <si>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</si>
  <si>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</si>
  <si>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</si>
  <si>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</si>
  <si>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</si>
  <si>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</si>
  <si>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</si>
  <si>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</si>
  <si>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</si>
  <si>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</si>
  <si>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</si>
  <si>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</si>
  <si>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</si>
  <si>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</si>
  <si>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</si>
  <si>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</si>
  <si>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</si>
  <si>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</si>
  <si>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</si>
  <si>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</si>
  <si>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</si>
  <si>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</si>
  <si>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</si>
  <si>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</si>
  <si>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</si>
  <si>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</si>
  <si>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</si>
  <si>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</si>
  <si>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</si>
  <si>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</si>
  <si>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</si>
  <si>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</si>
  <si>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</si>
  <si>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</si>
  <si>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</si>
  <si>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</si>
  <si>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</si>
  <si>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</si>
  <si>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</si>
  <si>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</si>
  <si>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</si>
  <si>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</si>
  <si>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</si>
  <si>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</si>
  <si>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</si>
  <si>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</si>
  <si>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</si>
  <si>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</si>
  <si>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</si>
  <si>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</si>
  <si>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</si>
  <si>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</si>
  <si>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</si>
  <si>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</si>
  <si>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</si>
  <si>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</si>
  <si>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</si>
  <si>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</si>
  <si>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</si>
  <si>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</si>
  <si>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</si>
  <si>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</si>
  <si>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</si>
  <si>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</si>
  <si>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</si>
  <si>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</si>
  <si>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</si>
  <si>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</si>
  <si>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</si>
  <si>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</si>
  <si>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</si>
  <si>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</si>
  <si>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</si>
  <si>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</si>
  <si>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</si>
  <si>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</si>
  <si>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</si>
  <si>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</si>
  <si>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</si>
  <si>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</si>
  <si>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</si>
  <si>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</si>
  <si>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</si>
  <si>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</si>
  <si>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</si>
  <si>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</si>
  <si>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</si>
  <si>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</si>
  <si>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</si>
  <si>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</si>
  <si>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</si>
  <si>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</si>
  <si>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</si>
  <si>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</si>
  <si>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</si>
  <si>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</si>
  <si>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</si>
  <si>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</si>
  <si>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</si>
  <si>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</si>
  <si>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</si>
  <si>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</si>
  <si>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</si>
  <si>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</si>
  <si>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</si>
  <si>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</si>
  <si>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</si>
  <si>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</si>
  <si>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</si>
  <si>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</si>
  <si>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</si>
  <si>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</si>
  <si>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</si>
  <si>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</si>
  <si>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</si>
  <si>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</si>
  <si>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</si>
  <si>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</si>
  <si>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</si>
  <si>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</si>
  <si>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</si>
  <si>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</si>
  <si>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</si>
  <si>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</si>
  <si>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</si>
  <si>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</si>
  <si>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</si>
  <si>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</si>
  <si>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</si>
  <si>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</si>
  <si>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</si>
  <si>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</si>
  <si>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</si>
  <si>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</si>
  <si>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</si>
  <si>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</si>
  <si>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</si>
  <si>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</si>
  <si>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</si>
  <si>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</si>
  <si>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</si>
  <si>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</si>
  <si>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</si>
  <si>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</si>
  <si>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</si>
  <si>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</si>
  <si>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</si>
  <si>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</si>
  <si>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</si>
  <si>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</si>
  <si>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</si>
  <si>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</si>
  <si>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</si>
  <si>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</si>
  <si>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</si>
  <si>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</si>
  <si>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</si>
  <si>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</si>
  <si>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</si>
  <si>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</si>
  <si>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</si>
  <si>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</si>
  <si>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</si>
  <si>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</si>
  <si>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</si>
  <si>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</si>
  <si>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</si>
  <si>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</si>
  <si>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</si>
  <si>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</si>
  <si>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</si>
  <si>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</si>
  <si>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</si>
  <si>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</si>
  <si>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</si>
  <si>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</si>
  <si>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</si>
  <si>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</si>
  <si>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</si>
  <si>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</si>
  <si>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</si>
  <si>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</si>
  <si>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</si>
  <si>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</si>
  <si>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</si>
  <si>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</si>
  <si>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</si>
  <si>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</si>
  <si>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</si>
  <si>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</si>
  <si>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</si>
  <si>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</si>
  <si>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</si>
  <si>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</si>
  <si>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</si>
  <si>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</si>
  <si>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</si>
  <si>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</si>
  <si>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</si>
  <si>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</si>
  <si>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</si>
  <si>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</si>
  <si>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</si>
  <si>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</si>
  <si>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</si>
  <si>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</si>
  <si>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</si>
  <si>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</si>
  <si>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</si>
  <si>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</si>
  <si>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</si>
  <si>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</si>
  <si>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</si>
  <si>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</si>
  <si>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</si>
  <si>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</si>
  <si>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</si>
  <si>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</si>
  <si>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</si>
  <si>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</si>
  <si>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</si>
  <si>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</si>
  <si>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</si>
  <si>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</si>
  <si>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</si>
  <si>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</si>
  <si>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</si>
  <si>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</si>
  <si>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</si>
  <si>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</si>
  <si>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</si>
  <si>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</si>
  <si>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</si>
  <si>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</si>
  <si>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</si>
  <si>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</si>
  <si>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</si>
  <si>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</si>
  <si>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</si>
  <si>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</si>
  <si>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</si>
  <si>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</si>
  <si>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</si>
  <si>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</si>
  <si>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</si>
  <si>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</si>
  <si>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</si>
  <si>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</si>
  <si>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</si>
  <si>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</si>
  <si>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</si>
  <si>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</si>
  <si>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</si>
  <si>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</si>
  <si>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</si>
  <si>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</si>
  <si>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</si>
  <si>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</si>
  <si>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</si>
  <si>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</si>
  <si>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</si>
  <si>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</si>
  <si>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</si>
  <si>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</si>
  <si>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</si>
  <si>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</si>
  <si>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</si>
  <si>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</si>
  <si>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</si>
  <si>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</si>
  <si>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</si>
  <si>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</si>
  <si>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</si>
  <si>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</si>
  <si>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</si>
  <si>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</si>
  <si>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</si>
  <si>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</si>
  <si>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</si>
  <si>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</si>
  <si>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</si>
  <si>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</si>
  <si>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</si>
  <si>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</si>
  <si>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</si>
  <si>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</si>
  <si>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</si>
  <si>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</si>
  <si>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</si>
  <si>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</si>
  <si>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</si>
  <si>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</si>
  <si>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</si>
  <si>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</si>
  <si>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</si>
  <si>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</si>
  <si>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</si>
  <si>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</si>
  <si>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</si>
  <si>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</si>
  <si>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</si>
  <si>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</si>
  <si>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</si>
  <si>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</si>
  <si>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</si>
  <si>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</si>
  <si>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</si>
  <si>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</si>
  <si>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</si>
  <si>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</si>
  <si>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</si>
  <si>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</si>
  <si>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</si>
  <si>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</si>
  <si>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</si>
  <si>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</si>
  <si>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</si>
  <si>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</si>
  <si>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</si>
  <si>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</si>
  <si>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</si>
  <si>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</si>
  <si>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</si>
  <si>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</si>
  <si>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</si>
  <si>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</si>
  <si>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</si>
  <si>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</si>
  <si>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</si>
  <si>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</si>
  <si>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</si>
  <si>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</si>
  <si>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</si>
  <si>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</si>
  <si>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</si>
  <si>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</si>
  <si>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</si>
  <si>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</si>
  <si>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</si>
  <si>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</si>
  <si>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</si>
  <si>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</si>
  <si>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</si>
  <si>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</si>
  <si>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</si>
  <si>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</si>
  <si>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</si>
  <si>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</si>
  <si>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</si>
  <si>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</si>
  <si>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</si>
  <si>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</si>
  <si>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</si>
  <si>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</si>
  <si>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</si>
  <si>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</si>
  <si>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</si>
  <si>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</si>
  <si>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</si>
  <si>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</si>
  <si>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</si>
  <si>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</si>
  <si>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</si>
  <si>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</si>
  <si>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</si>
  <si>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</si>
  <si>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</si>
  <si>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</si>
  <si>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</si>
  <si>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</si>
  <si>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</si>
  <si>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</si>
  <si>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</si>
  <si>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</si>
  <si>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</si>
  <si>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</si>
  <si>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</si>
  <si>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</si>
  <si>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</si>
  <si>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</si>
  <si>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</si>
  <si>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</si>
  <si>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</si>
  <si>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</si>
  <si>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</si>
  <si>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</si>
  <si>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</si>
  <si>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</si>
  <si>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</si>
  <si>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</si>
  <si>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</si>
  <si>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</si>
  <si>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</si>
  <si>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</si>
  <si>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</si>
  <si>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</si>
  <si>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</si>
  <si>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</si>
  <si>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</si>
  <si>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</si>
  <si>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</si>
  <si>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</si>
  <si>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</si>
  <si>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</si>
  <si>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</si>
  <si>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</si>
  <si>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</si>
  <si>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</si>
  <si>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</si>
  <si>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</si>
  <si>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</si>
  <si>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</si>
  <si>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</si>
  <si>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</si>
  <si>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</si>
  <si>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</si>
  <si>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</si>
  <si>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</si>
  <si>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</si>
  <si>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</si>
  <si>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</si>
  <si>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</si>
  <si>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</si>
  <si>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</si>
  <si>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</si>
  <si>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</si>
  <si>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</si>
  <si>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</si>
  <si>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</si>
  <si>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</si>
  <si>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</si>
  <si>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</si>
  <si>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</si>
  <si>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</si>
  <si>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</si>
  <si>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</si>
  <si>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</si>
  <si>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</si>
  <si>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</si>
  <si>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</si>
  <si>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</si>
  <si>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</si>
  <si>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</si>
  <si>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</si>
  <si>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</si>
  <si>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</si>
  <si>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</si>
  <si>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</si>
  <si>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</si>
  <si>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</si>
  <si>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</si>
  <si>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</si>
  <si>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</si>
  <si>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</si>
  <si>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</si>
  <si>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</si>
  <si>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</si>
  <si>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</si>
  <si>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</si>
  <si>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</si>
  <si>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</si>
  <si>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</si>
  <si>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</si>
  <si>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</si>
  <si>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</si>
  <si>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</si>
  <si>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</si>
  <si>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</si>
  <si>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</si>
  <si>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</si>
  <si>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</si>
  <si>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</si>
  <si>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</si>
  <si>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</si>
  <si>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</si>
  <si>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</si>
  <si>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</si>
  <si>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</si>
  <si>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</si>
  <si>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</si>
  <si>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</si>
  <si>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</si>
  <si>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</si>
  <si>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</si>
  <si>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</si>
  <si>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</si>
  <si>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</si>
  <si>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</si>
  <si>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</si>
  <si>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</si>
  <si>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</si>
  <si>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</si>
  <si>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</si>
  <si>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</si>
  <si>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</si>
  <si>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</si>
  <si>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</si>
  <si>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</si>
  <si>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</si>
  <si>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</si>
  <si>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</si>
  <si>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</si>
  <si>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</si>
  <si>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</si>
  <si>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</si>
  <si>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</si>
  <si>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</si>
  <si>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</si>
  <si>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</si>
  <si>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</si>
  <si>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</si>
  <si>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</si>
  <si>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</si>
  <si>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</si>
  <si>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</si>
  <si>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</si>
  <si>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</si>
  <si>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</si>
  <si>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</si>
  <si>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</si>
  <si>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</si>
  <si>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</si>
  <si>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</si>
  <si>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</si>
  <si>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</si>
  <si>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</si>
  <si>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</si>
  <si>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</si>
  <si>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</si>
  <si>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</si>
  <si>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</si>
  <si>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</si>
  <si>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</si>
  <si>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</si>
  <si>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</si>
  <si>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</si>
  <si>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</si>
  <si>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</si>
  <si>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</si>
  <si>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</si>
  <si>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</si>
  <si>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</si>
  <si>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</si>
  <si>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</si>
  <si>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</si>
  <si>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</si>
  <si>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</si>
  <si>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</si>
  <si>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</si>
  <si>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</si>
  <si>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</si>
  <si>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</si>
  <si>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</si>
  <si>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</si>
  <si>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</si>
  <si>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</si>
  <si>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</si>
  <si>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</si>
  <si>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</si>
  <si>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</si>
  <si>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</si>
  <si>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</si>
  <si>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</si>
  <si>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</si>
  <si>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</si>
  <si>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</si>
  <si>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</si>
  <si>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</si>
  <si>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</si>
  <si>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</si>
  <si>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</si>
  <si>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</si>
  <si>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</si>
  <si>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</si>
  <si>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</si>
  <si>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</si>
  <si>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</si>
  <si>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</si>
  <si>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</si>
  <si>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</si>
  <si>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</si>
  <si>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</si>
  <si>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</si>
  <si>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</si>
  <si>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</si>
  <si>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</si>
  <si>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</si>
  <si>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</si>
  <si>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</si>
  <si>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</si>
  <si>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</si>
  <si>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</si>
  <si>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</si>
  <si>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</si>
  <si>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</si>
  <si>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</si>
  <si>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</si>
  <si>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</si>
  <si>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</si>
  <si>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</si>
  <si>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</si>
  <si>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</si>
  <si>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</si>
  <si>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</si>
  <si>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</si>
  <si>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</si>
  <si>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</si>
  <si>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</si>
  <si>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</si>
  <si>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</si>
  <si>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</si>
  <si>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</si>
  <si>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</si>
  <si>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</si>
  <si>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</si>
  <si>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</si>
  <si>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</si>
  <si>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</si>
  <si>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</si>
  <si>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</si>
  <si>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</si>
  <si>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</si>
  <si>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</si>
  <si>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</si>
  <si>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</si>
  <si>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</si>
  <si>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</si>
  <si>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</si>
  <si>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</si>
  <si>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</si>
  <si>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</si>
  <si>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</si>
  <si>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</si>
  <si>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</si>
  <si>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</si>
  <si>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</si>
  <si>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</si>
  <si>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</si>
  <si>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</si>
  <si>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</si>
  <si>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</si>
  <si>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</si>
  <si>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</si>
  <si>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</si>
  <si>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</si>
  <si>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</si>
  <si>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</si>
  <si>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</si>
  <si>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</si>
  <si>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</si>
  <si>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</si>
  <si>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</si>
  <si>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</si>
  <si>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</si>
  <si>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</si>
  <si>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</si>
  <si>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</si>
  <si>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</si>
  <si>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</si>
  <si>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</si>
  <si>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</si>
  <si>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</si>
  <si>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</si>
  <si>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</si>
  <si>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</si>
  <si>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</si>
  <si>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</si>
  <si>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</si>
  <si>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</si>
  <si>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</si>
  <si>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</si>
  <si>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</si>
  <si>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</si>
  <si>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</si>
  <si>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</si>
  <si>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</si>
  <si>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</si>
  <si>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</si>
  <si>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</si>
  <si>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</si>
  <si>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</si>
  <si>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</si>
  <si>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</si>
  <si>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</si>
  <si>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</si>
  <si>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</si>
  <si>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</si>
  <si>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</si>
  <si>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</si>
  <si>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</si>
  <si>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</si>
  <si>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</si>
  <si>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</si>
  <si>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</si>
  <si>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</si>
  <si>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</si>
  <si>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</si>
  <si>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</si>
  <si>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</si>
  <si>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</si>
  <si>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</si>
  <si>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</si>
  <si>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</si>
  <si>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</si>
  <si>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</si>
  <si>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</si>
  <si>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</si>
  <si>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</si>
  <si>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</si>
  <si>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</si>
  <si>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</si>
  <si>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</si>
  <si>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</si>
  <si>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</si>
  <si>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</si>
  <si>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</si>
  <si>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</si>
  <si>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</si>
  <si>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</si>
  <si>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</si>
  <si>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</si>
  <si>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</si>
  <si>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</si>
  <si>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</si>
  <si>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</si>
  <si>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</si>
  <si>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</si>
  <si>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</si>
  <si>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</si>
  <si>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</si>
  <si>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</si>
  <si>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</si>
  <si>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</si>
  <si>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</si>
  <si>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</si>
  <si>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</si>
  <si>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</si>
  <si>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</si>
  <si>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</si>
  <si>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</si>
  <si>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</si>
  <si>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</si>
  <si>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</si>
  <si>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</si>
  <si>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</si>
  <si>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</si>
  <si>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</si>
  <si>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</si>
  <si>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</si>
  <si>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</si>
  <si>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</si>
  <si>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</si>
  <si>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</si>
  <si>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</si>
  <si>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</si>
  <si>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</si>
  <si>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</si>
  <si>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</si>
  <si>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</si>
  <si>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</si>
  <si>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</si>
  <si>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</si>
  <si>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</si>
  <si>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</si>
  <si>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</si>
  <si>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</si>
  <si>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</si>
  <si>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</si>
  <si>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</si>
  <si>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</si>
  <si>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</si>
  <si>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</si>
  <si>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</si>
  <si>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</si>
  <si>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</si>
  <si>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</si>
  <si>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</si>
  <si>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</si>
  <si>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</si>
  <si>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</si>
  <si>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</si>
  <si>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</si>
  <si>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</si>
  <si>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</si>
  <si>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</si>
  <si>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</si>
  <si>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</si>
  <si>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</si>
  <si>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</si>
  <si>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</si>
  <si>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</si>
  <si>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</si>
  <si>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</si>
  <si>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</si>
  <si>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</si>
  <si>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</si>
  <si>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</si>
  <si>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</si>
  <si>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</si>
  <si>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</si>
  <si>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</si>
  <si>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</si>
  <si>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</si>
  <si>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</si>
  <si>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</si>
  <si>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</si>
  <si>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</si>
  <si>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</si>
  <si>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</si>
  <si>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</si>
  <si>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</si>
  <si>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</si>
  <si>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</si>
  <si>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</si>
  <si>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</si>
  <si>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</si>
  <si>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</si>
  <si>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</si>
  <si>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</si>
  <si>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</si>
  <si>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</si>
  <si>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</si>
  <si>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</si>
  <si>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</si>
  <si>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</si>
  <si>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</si>
  <si>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</si>
  <si>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</si>
  <si>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</si>
  <si>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</si>
  <si>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</si>
  <si>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</si>
  <si>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</si>
  <si>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</si>
  <si>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</si>
  <si>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</si>
  <si>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</si>
  <si>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</si>
  <si>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</si>
  <si>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</si>
  <si>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</si>
  <si>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</si>
  <si>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</si>
  <si>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</si>
  <si>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</si>
  <si>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</si>
  <si>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</si>
  <si>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</si>
  <si>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</si>
  <si>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</si>
  <si>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</si>
  <si>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</si>
  <si>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</si>
  <si>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</si>
  <si>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</si>
  <si>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</si>
  <si>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</si>
  <si>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</si>
  <si>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</si>
  <si>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</si>
  <si>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</si>
  <si>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</si>
  <si>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</si>
  <si>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</si>
  <si>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</si>
  <si>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</si>
  <si>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</si>
  <si>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</si>
  <si>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</si>
  <si>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</si>
  <si>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</si>
  <si>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</si>
  <si>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</si>
  <si>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</si>
  <si>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</si>
  <si>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</si>
  <si>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</si>
  <si>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</si>
  <si>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</si>
  <si>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</si>
  <si>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</si>
  <si>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</si>
  <si>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</si>
  <si>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</si>
  <si>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</si>
  <si>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</si>
  <si>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</si>
  <si>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</si>
  <si>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</si>
  <si>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</si>
  <si>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</si>
  <si>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</si>
  <si>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</si>
  <si>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</si>
  <si>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</si>
  <si>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</si>
  <si>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</si>
  <si>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</si>
  <si>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</si>
  <si>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</si>
  <si>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</si>
  <si>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</si>
  <si>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</si>
  <si>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</si>
  <si>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</si>
  <si>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</si>
  <si>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</si>
  <si>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</si>
  <si>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</si>
  <si>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</si>
  <si>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</si>
  <si>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</si>
  <si>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</si>
  <si>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</si>
  <si>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</si>
  <si>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</si>
  <si>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</si>
  <si>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</si>
  <si>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</si>
  <si>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</si>
  <si>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</si>
  <si>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</si>
  <si>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</si>
  <si>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</si>
  <si>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</si>
  <si>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</si>
  <si>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</si>
  <si>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</si>
  <si>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</si>
  <si>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</si>
  <si>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</si>
  <si>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</si>
  <si>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</si>
  <si>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</si>
  <si>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</si>
  <si>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</si>
  <si>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</si>
  <si>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</si>
  <si>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</si>
  <si>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</si>
  <si>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</si>
  <si>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</si>
  <si>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</si>
  <si>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</si>
  <si>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</si>
  <si>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</si>
  <si>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</si>
  <si>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</si>
  <si>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</si>
  <si>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</si>
  <si>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</si>
  <si>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</si>
  <si>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</si>
  <si>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</si>
  <si>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</si>
  <si>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</si>
  <si>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</si>
  <si>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</si>
  <si>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</si>
  <si>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</si>
  <si>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</si>
  <si>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</si>
  <si>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</si>
  <si>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</si>
  <si>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</si>
  <si>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</si>
  <si>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</si>
  <si>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</si>
  <si>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</si>
  <si>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</si>
  <si>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</si>
  <si>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</si>
  <si>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</si>
  <si>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</si>
  <si>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</si>
  <si>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</si>
  <si>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</si>
  <si>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</si>
  <si>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</si>
  <si>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</si>
  <si>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</si>
  <si>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</si>
  <si>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</si>
  <si>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</si>
  <si>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</si>
  <si>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</si>
  <si>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</si>
  <si>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</si>
  <si>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</si>
  <si>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</si>
  <si>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</si>
  <si>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</si>
  <si>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</si>
  <si>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</si>
  <si>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</si>
  <si>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</si>
  <si>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</si>
  <si>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</si>
  <si>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</si>
  <si>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</si>
  <si>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</si>
  <si>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</si>
  <si>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</si>
  <si>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</si>
  <si>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</si>
  <si>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</si>
  <si>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</si>
  <si>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</si>
  <si>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</si>
  <si>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</si>
  <si>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</si>
  <si>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</si>
  <si>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</si>
  <si>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</si>
  <si>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</si>
  <si>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</si>
  <si>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</si>
  <si>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</si>
  <si>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</si>
  <si>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</si>
  <si>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</si>
  <si>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</si>
  <si>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</si>
  <si>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</si>
  <si>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</si>
  <si>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</si>
  <si>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</si>
  <si>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</si>
  <si>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</si>
  <si>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</si>
  <si>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</si>
  <si>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</si>
  <si>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</si>
  <si>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</si>
  <si>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</si>
  <si>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</si>
  <si>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</si>
  <si>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</si>
  <si>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</si>
  <si>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</si>
  <si>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</si>
  <si>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</si>
  <si>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</si>
  <si>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</si>
  <si>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</si>
  <si>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</si>
  <si>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</si>
  <si>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</si>
  <si>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</si>
  <si>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</si>
  <si>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</si>
  <si>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</si>
  <si>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</si>
  <si>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</si>
  <si>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</si>
  <si>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</si>
  <si>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</si>
  <si>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</si>
  <si>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</si>
  <si>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</si>
  <si>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</si>
  <si>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</si>
  <si>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</si>
  <si>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</si>
  <si>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</si>
  <si>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</si>
  <si>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</si>
  <si>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</si>
  <si>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</si>
  <si>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</si>
  <si>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</si>
  <si>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</si>
  <si>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</si>
  <si>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</si>
  <si>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</si>
  <si>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</si>
  <si>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</si>
  <si>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</si>
  <si>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</si>
  <si>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</si>
  <si>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</si>
  <si>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</si>
  <si>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</si>
  <si>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</si>
  <si>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</si>
  <si>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</si>
  <si>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</si>
  <si>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</si>
  <si>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</si>
  <si>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</si>
  <si>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</si>
  <si>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</si>
  <si>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</si>
  <si>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</si>
  <si>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</si>
  <si>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</si>
  <si>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</si>
  <si>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</si>
  <si>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</si>
  <si>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</si>
  <si>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</si>
  <si>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</si>
  <si>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</si>
  <si>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</si>
  <si>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</si>
  <si>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</si>
  <si>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</si>
  <si>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</si>
  <si>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</si>
  <si>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</si>
  <si>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</si>
  <si>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</si>
  <si>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</si>
  <si>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</si>
  <si>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</si>
  <si>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</si>
  <si>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</si>
  <si>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</si>
  <si>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</si>
  <si>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</si>
  <si>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</si>
  <si>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</si>
  <si>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</si>
  <si>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</si>
  <si>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</si>
  <si>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</si>
  <si>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</si>
  <si>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</si>
  <si>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</si>
  <si>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</si>
  <si>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</si>
  <si>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</si>
  <si>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</si>
  <si>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</si>
  <si>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</si>
  <si>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</si>
  <si>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</si>
  <si>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</si>
  <si>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</si>
  <si>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</si>
  <si>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</si>
  <si>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</si>
  <si>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</si>
  <si>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</si>
  <si>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</si>
  <si>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</si>
  <si>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</si>
  <si>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</si>
  <si>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</si>
  <si>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</si>
  <si>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</si>
  <si>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</si>
  <si>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</si>
  <si>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</si>
  <si>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</si>
  <si>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</si>
  <si>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</si>
  <si>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</si>
  <si>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</si>
  <si>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</si>
  <si>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</si>
  <si>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</si>
  <si>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</si>
  <si>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</si>
  <si>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</si>
  <si>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</si>
  <si>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</si>
  <si>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</si>
  <si>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</si>
  <si>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</si>
  <si>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</si>
  <si>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</si>
  <si>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</si>
  <si>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</si>
  <si>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</si>
  <si>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</si>
  <si>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</si>
  <si>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</si>
  <si>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</si>
  <si>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</si>
  <si>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</si>
  <si>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</si>
  <si>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</si>
  <si>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</si>
  <si>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</si>
  <si>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</si>
  <si>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</si>
  <si>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</si>
  <si>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</si>
  <si>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</si>
  <si>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</si>
  <si>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</si>
  <si>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</si>
  <si>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</si>
  <si>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</si>
  <si>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</si>
  <si>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</si>
  <si>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</si>
  <si>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</si>
  <si>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</si>
  <si>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</si>
  <si>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</si>
  <si>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</si>
  <si>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</si>
  <si>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</si>
  <si>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</si>
  <si>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</si>
  <si>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</si>
  <si>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</si>
  <si>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</si>
  <si>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</si>
  <si>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</si>
  <si>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</si>
  <si>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</si>
  <si>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</si>
  <si>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</si>
  <si>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</si>
  <si>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</si>
  <si>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</si>
  <si>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</si>
  <si>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</si>
  <si>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</si>
  <si>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</si>
  <si>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</si>
  <si>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</si>
  <si>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</si>
  <si>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</si>
  <si>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</si>
  <si>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</si>
  <si>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</si>
  <si>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</si>
  <si>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</si>
  <si>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</si>
  <si>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</si>
  <si>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</si>
  <si>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</si>
  <si>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</si>
  <si>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</si>
  <si>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</si>
  <si>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</si>
  <si>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</si>
  <si>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</si>
  <si>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</si>
  <si>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</si>
  <si>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</si>
  <si>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</si>
  <si>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</si>
  <si>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</si>
  <si>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</si>
  <si>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</si>
  <si>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</si>
  <si>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</si>
  <si>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</si>
  <si>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</si>
  <si>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</si>
  <si>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</si>
  <si>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</si>
  <si>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</si>
  <si>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</si>
  <si>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</si>
  <si>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</si>
  <si>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</si>
  <si>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</si>
  <si>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</si>
  <si>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</si>
  <si>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</si>
  <si>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</si>
  <si>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</si>
  <si>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</si>
  <si>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</si>
  <si>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</si>
  <si>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</si>
  <si>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</si>
  <si>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</si>
  <si>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</si>
  <si>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</si>
  <si>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</si>
  <si>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</si>
  <si>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</si>
  <si>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</si>
  <si>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</si>
  <si>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</si>
  <si>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</si>
  <si>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</si>
  <si>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</si>
  <si>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</si>
  <si>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</si>
  <si>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</si>
  <si>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</si>
  <si>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</si>
  <si>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</si>
  <si>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</si>
  <si>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</si>
  <si>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</si>
  <si>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</si>
  <si>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</si>
  <si>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</si>
  <si>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</si>
  <si>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</si>
  <si>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</si>
  <si>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</si>
  <si>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</si>
  <si>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</si>
  <si>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</si>
  <si>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</si>
  <si>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</si>
  <si>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</si>
  <si>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</si>
  <si>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</si>
  <si>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</si>
  <si>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</si>
  <si>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</si>
  <si>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</si>
  <si>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</si>
  <si>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</si>
  <si>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</si>
  <si>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</si>
  <si>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</si>
  <si>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</si>
  <si>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</si>
  <si>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</si>
  <si>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</si>
  <si>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</si>
  <si>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</si>
  <si>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</si>
  <si>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</si>
  <si>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</si>
  <si>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</si>
  <si>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</si>
  <si>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</si>
  <si>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</si>
  <si>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</si>
  <si>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</si>
  <si>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</si>
  <si>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</si>
  <si>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</si>
  <si>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</si>
  <si>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</si>
  <si>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</si>
  <si>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</si>
  <si>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</si>
  <si>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</si>
  <si>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</si>
  <si>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</si>
  <si>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</si>
  <si>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</si>
  <si>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</si>
  <si>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</si>
  <si>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</si>
  <si>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</si>
  <si>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</si>
  <si>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</si>
  <si>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</si>
  <si>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</si>
  <si>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</si>
  <si>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</si>
  <si>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</si>
  <si>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</si>
  <si>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</si>
  <si>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</si>
  <si>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</si>
  <si>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</si>
  <si>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</si>
  <si>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</si>
  <si>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</si>
  <si>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</si>
  <si>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</si>
  <si>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</si>
  <si>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</si>
  <si>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</si>
  <si>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</si>
  <si>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</si>
  <si>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</si>
  <si>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</si>
  <si>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</si>
  <si>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</si>
  <si>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</si>
  <si>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</si>
  <si>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</si>
  <si>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</si>
  <si>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</si>
  <si>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</si>
  <si>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</si>
  <si>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</si>
  <si>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</si>
  <si>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</si>
  <si>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</si>
  <si>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</si>
  <si>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</si>
  <si>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</si>
  <si>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</si>
  <si>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</si>
  <si>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</si>
  <si>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</si>
  <si>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</si>
  <si>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</si>
  <si>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</si>
  <si>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</si>
  <si>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</si>
  <si>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</si>
  <si>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</si>
  <si>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</si>
  <si>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</si>
  <si>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</si>
  <si>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</si>
  <si>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</si>
  <si>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</si>
  <si>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</si>
  <si>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</si>
  <si>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</si>
  <si>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</si>
  <si>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</si>
  <si>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</si>
  <si>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</si>
  <si>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</si>
  <si>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</si>
  <si>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</si>
  <si>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</si>
  <si>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</si>
  <si>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</si>
  <si>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</si>
  <si>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</si>
  <si>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</si>
  <si>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</si>
  <si>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</si>
  <si>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</si>
  <si>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</si>
  <si>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</si>
  <si>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</si>
  <si>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</si>
  <si>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</si>
  <si>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</si>
  <si>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</si>
  <si>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</si>
  <si>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</si>
  <si>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</si>
  <si>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</si>
  <si>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</si>
  <si>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</si>
  <si>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</si>
  <si>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</si>
  <si>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</si>
  <si>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</si>
  <si>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</si>
  <si>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</si>
  <si>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</si>
  <si>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</si>
  <si>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</si>
  <si>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</si>
  <si>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</si>
  <si>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</si>
  <si>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</si>
  <si>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</si>
  <si>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</si>
  <si>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</si>
  <si>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</si>
  <si>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</si>
  <si>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</si>
  <si>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</si>
  <si>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</si>
  <si>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</si>
  <si>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</si>
  <si>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</si>
  <si>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</si>
  <si>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</si>
  <si>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</si>
  <si>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</si>
  <si>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</si>
  <si>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</si>
  <si>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</si>
  <si>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</si>
  <si>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</si>
  <si>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</si>
  <si>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</si>
  <si>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</si>
  <si>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</si>
  <si>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</si>
  <si>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</si>
  <si>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</si>
  <si>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</si>
  <si>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</si>
  <si>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</si>
  <si>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</si>
  <si>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</si>
  <si>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</si>
  <si>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</si>
  <si>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</si>
  <si>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</si>
  <si>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</si>
  <si>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</si>
  <si>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</si>
  <si>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</si>
  <si>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</si>
  <si>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</si>
  <si>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</si>
  <si>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</si>
  <si>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</si>
  <si>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</si>
  <si>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</si>
  <si>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</si>
  <si>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</si>
  <si>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</si>
  <si>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</si>
  <si>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</si>
  <si>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</si>
  <si>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</si>
  <si>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</si>
  <si>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</si>
  <si>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</si>
  <si>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</si>
  <si>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</si>
  <si>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</si>
  <si>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</si>
  <si>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</si>
  <si>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</si>
  <si>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</si>
  <si>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</si>
  <si>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</si>
  <si>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</si>
  <si>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</si>
  <si>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</si>
  <si>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</si>
  <si>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</si>
  <si>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</si>
  <si>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</si>
  <si>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</si>
  <si>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</si>
  <si>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</si>
  <si>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</si>
  <si>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</si>
  <si>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</si>
  <si>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</si>
  <si>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</si>
  <si>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</si>
  <si>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</si>
  <si>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</si>
  <si>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</si>
  <si>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</si>
  <si>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</si>
  <si>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</si>
  <si>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</si>
  <si>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</si>
  <si>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</si>
  <si>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</si>
  <si>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</si>
  <si>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</si>
  <si>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</si>
  <si>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</si>
  <si>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</si>
  <si>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</si>
  <si>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</si>
  <si>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</si>
  <si>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</si>
  <si>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</si>
  <si>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</si>
  <si>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</si>
  <si>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</si>
  <si>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</si>
  <si>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</si>
  <si>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</si>
  <si>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</si>
  <si>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</si>
  <si>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</si>
  <si>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</si>
  <si>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</si>
  <si>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</si>
  <si>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</si>
  <si>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</si>
  <si>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</si>
  <si>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</si>
  <si>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</si>
  <si>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</si>
  <si>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</si>
  <si>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</si>
  <si>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</si>
  <si>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</si>
  <si>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</si>
  <si>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</si>
  <si>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</si>
  <si>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</si>
  <si>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</si>
  <si>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</si>
  <si>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</si>
  <si>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</si>
  <si>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</si>
  <si>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</si>
  <si>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</si>
  <si>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</si>
  <si>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</si>
  <si>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</si>
  <si>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</si>
  <si>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</si>
  <si>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</si>
  <si>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</si>
  <si>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</si>
  <si>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</si>
  <si>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</si>
  <si>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</si>
  <si>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</si>
  <si>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</si>
  <si>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</si>
  <si>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</si>
  <si>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</si>
  <si>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</si>
  <si>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</si>
  <si>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</si>
  <si>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</si>
  <si>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</si>
  <si>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</si>
  <si>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</si>
  <si>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</si>
  <si>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</si>
  <si>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</si>
  <si>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</si>
  <si>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</si>
  <si>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</si>
  <si>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</si>
  <si>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</si>
  <si>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</si>
  <si>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</si>
  <si>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</si>
  <si>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</si>
  <si>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</si>
  <si>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</si>
  <si>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</si>
  <si>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</si>
  <si>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</si>
  <si>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</si>
  <si>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</si>
  <si>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</si>
  <si>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</si>
  <si>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</si>
  <si>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</si>
  <si>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</si>
  <si>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</si>
  <si>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</si>
  <si>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</si>
  <si>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</si>
  <si>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</si>
  <si>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</si>
  <si>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</si>
  <si>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</si>
  <si>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</si>
  <si>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</si>
  <si>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</si>
  <si>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</si>
  <si>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</si>
  <si>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</si>
  <si>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</si>
  <si>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</si>
  <si>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</si>
  <si>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</si>
  <si>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</si>
  <si>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</si>
  <si>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</si>
  <si>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</si>
  <si>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</si>
  <si>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</si>
  <si>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</si>
  <si>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</si>
  <si>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</si>
  <si>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</si>
  <si>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</si>
  <si>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</si>
  <si>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</si>
  <si>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</si>
  <si>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</si>
  <si>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</si>
  <si>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</si>
  <si>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</si>
  <si>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</si>
  <si>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</si>
  <si>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</si>
  <si>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</si>
  <si>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</si>
  <si>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</si>
  <si>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</si>
  <si>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</si>
  <si>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</si>
  <si>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</si>
  <si>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</si>
  <si>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</si>
  <si>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</si>
  <si>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</si>
  <si>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</si>
  <si>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</si>
  <si>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</si>
  <si>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</si>
  <si>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</si>
  <si>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</si>
  <si>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</si>
  <si>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</si>
  <si>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</si>
  <si>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</si>
  <si>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</si>
  <si>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</si>
  <si>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</si>
  <si>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</si>
  <si>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</si>
  <si>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</si>
  <si>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</si>
  <si>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</si>
  <si>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</si>
  <si>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</si>
  <si>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</si>
  <si>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</si>
  <si>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</si>
  <si>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</si>
  <si>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</si>
  <si>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</si>
  <si>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</si>
  <si>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</si>
  <si>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</si>
  <si>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</si>
  <si>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</si>
  <si>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</si>
  <si>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</si>
  <si>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</si>
  <si>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</si>
  <si>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</si>
  <si>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</si>
  <si>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</si>
  <si>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</si>
  <si>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</si>
  <si>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</si>
  <si>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</si>
  <si>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</si>
  <si>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</si>
  <si>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</si>
  <si>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</si>
  <si>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</si>
  <si>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</si>
  <si>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</si>
  <si>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</si>
  <si>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</si>
  <si>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</si>
  <si>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</si>
  <si>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</si>
  <si>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</si>
  <si>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</si>
  <si>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</si>
  <si>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</si>
  <si>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</si>
  <si>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</si>
  <si>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</si>
  <si>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</si>
  <si>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</si>
  <si>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</si>
  <si>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</si>
  <si>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</si>
  <si>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</si>
  <si>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</si>
  <si>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</si>
  <si>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</si>
  <si>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</si>
  <si>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</si>
  <si>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</si>
  <si>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</si>
  <si>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</si>
  <si>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</si>
  <si>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</si>
  <si>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</si>
  <si>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</si>
  <si>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</si>
  <si>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</si>
  <si>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</si>
  <si>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</si>
  <si>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</si>
  <si>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</si>
  <si>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</si>
  <si>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</si>
  <si>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</si>
  <si>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</si>
  <si>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</si>
  <si>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</si>
  <si>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</si>
  <si>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</si>
  <si>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</si>
  <si>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</si>
  <si>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</si>
  <si>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</si>
  <si>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</si>
  <si>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</si>
  <si>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</si>
  <si>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</si>
  <si>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</si>
  <si>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</si>
  <si>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</si>
  <si>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</si>
  <si>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</si>
  <si>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</si>
  <si>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</si>
  <si>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</si>
  <si>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</si>
  <si>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</si>
  <si>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</si>
  <si>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</si>
  <si>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</si>
  <si>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</si>
  <si>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</si>
  <si>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</si>
  <si>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</si>
  <si>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</si>
  <si>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</si>
  <si>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</si>
  <si>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</si>
  <si>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</si>
  <si>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</si>
  <si>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</si>
  <si>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</si>
  <si>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</si>
  <si>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</si>
  <si>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</si>
  <si>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</si>
  <si>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</si>
  <si>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</si>
  <si>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</si>
  <si>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</si>
  <si>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</si>
  <si>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</si>
  <si>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</si>
  <si>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</si>
  <si>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</si>
  <si>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</si>
  <si>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</si>
  <si>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</si>
  <si>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</si>
  <si>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</si>
  <si>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</si>
  <si>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</si>
  <si>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</si>
  <si>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</si>
  <si>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</si>
  <si>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</si>
  <si>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</si>
  <si>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</si>
  <si>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</si>
  <si>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</si>
  <si>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</si>
  <si>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</si>
  <si>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</si>
  <si>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</si>
  <si>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</si>
  <si>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</si>
  <si>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</si>
  <si>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</si>
  <si>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</si>
  <si>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</si>
  <si>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</si>
  <si>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</si>
  <si>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</si>
  <si>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</si>
  <si>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</si>
  <si>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</si>
  <si>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</si>
  <si>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</si>
  <si>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</si>
  <si>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</si>
  <si>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</si>
  <si>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</si>
  <si>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</si>
  <si>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</si>
  <si>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</si>
  <si>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</si>
  <si>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</si>
  <si>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</si>
  <si>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</si>
  <si>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</si>
  <si>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</si>
  <si>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</si>
  <si>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</si>
  <si>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</si>
  <si>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</si>
  <si>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</si>
  <si>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</si>
  <si>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</si>
  <si>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</si>
  <si>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</si>
  <si>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</si>
  <si>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</si>
  <si>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</si>
  <si>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</si>
  <si>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</si>
  <si>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</si>
  <si>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</si>
  <si>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</si>
  <si>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</si>
  <si>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</si>
  <si>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</si>
  <si>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</si>
  <si>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</si>
  <si>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</si>
  <si>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</si>
  <si>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</si>
  <si>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</si>
  <si>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</si>
  <si>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</si>
  <si>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</si>
  <si>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</si>
  <si>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</si>
  <si>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</si>
  <si>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</si>
  <si>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</si>
  <si>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</si>
  <si>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</si>
  <si>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</si>
  <si>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</si>
  <si>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</si>
  <si>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</si>
  <si>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</si>
  <si>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</si>
  <si>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</si>
  <si>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</si>
  <si>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</si>
  <si>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</si>
  <si>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</si>
  <si>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</si>
  <si>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</si>
  <si>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</si>
  <si>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</si>
  <si>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</si>
  <si>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</si>
  <si>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</si>
  <si>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</si>
  <si>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</si>
  <si>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</si>
  <si>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</si>
  <si>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</si>
  <si>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</si>
  <si>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</si>
  <si>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</si>
  <si>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</si>
  <si>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</si>
  <si>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</si>
  <si>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</si>
  <si>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</si>
  <si>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</si>
  <si>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</si>
  <si>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</si>
  <si>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</si>
  <si>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</si>
  <si>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</si>
  <si>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</si>
  <si>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</si>
  <si>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</si>
  <si>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</si>
  <si>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</si>
  <si>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</si>
  <si>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</si>
  <si>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</si>
  <si>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</si>
  <si>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</si>
  <si>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</si>
  <si>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</si>
  <si>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</si>
  <si>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</si>
  <si>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</si>
  <si>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</si>
  <si>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</si>
  <si>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</si>
  <si>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</si>
  <si>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</si>
  <si>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</si>
  <si>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</si>
  <si>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</si>
  <si>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</si>
  <si>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</si>
  <si>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</si>
  <si>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</si>
  <si>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</si>
  <si>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</si>
  <si>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</si>
  <si>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</si>
  <si>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</si>
  <si>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</si>
  <si>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</si>
  <si>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</si>
  <si>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</si>
  <si>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</si>
  <si>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</si>
  <si>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</si>
  <si>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</si>
  <si>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</si>
  <si>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</si>
  <si>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</si>
  <si>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</si>
  <si>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</si>
  <si>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</si>
  <si>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</si>
  <si>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</si>
  <si>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</si>
  <si>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</si>
  <si>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</si>
  <si>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</si>
  <si>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</si>
  <si>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</si>
  <si>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</si>
  <si>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</si>
  <si>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</si>
  <si>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</si>
  <si>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</si>
  <si>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</si>
  <si>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</si>
  <si>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</si>
  <si>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</si>
  <si>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</si>
  <si>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</si>
  <si>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</si>
  <si>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</si>
  <si>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</si>
  <si>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</si>
  <si>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</si>
  <si>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</si>
  <si>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</si>
  <si>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</si>
  <si>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</si>
  <si>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</si>
  <si>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</si>
  <si>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</si>
  <si>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</si>
  <si>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</si>
  <si>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</si>
  <si>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</si>
  <si>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</si>
  <si>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</si>
  <si>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</si>
  <si>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</si>
  <si>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</si>
  <si>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</si>
  <si>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</si>
  <si>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</si>
  <si>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</si>
  <si>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</si>
  <si>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</si>
  <si>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</si>
  <si>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</si>
  <si>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</si>
  <si>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</si>
  <si>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</si>
  <si>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</si>
  <si>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</si>
  <si>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</si>
  <si>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</si>
  <si>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</si>
  <si>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</si>
  <si>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</si>
  <si>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</si>
  <si>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</si>
  <si>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</si>
  <si>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</si>
  <si>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</si>
  <si>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</si>
  <si>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</si>
  <si>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</si>
  <si>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</si>
  <si>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</si>
  <si>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</si>
  <si>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</si>
  <si>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</si>
  <si>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</si>
  <si>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</si>
  <si>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</si>
  <si>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</si>
  <si>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</si>
  <si>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</si>
  <si>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</si>
  <si>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</si>
  <si>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</si>
  <si>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</si>
  <si>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</si>
  <si>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</si>
  <si>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</si>
  <si>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</si>
  <si>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</si>
  <si>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</si>
  <si>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</si>
  <si>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</si>
  <si>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</si>
  <si>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</si>
  <si>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</si>
  <si>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</si>
  <si>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</si>
  <si>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</si>
  <si>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</si>
  <si>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</si>
  <si>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</si>
  <si>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</si>
  <si>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</si>
  <si>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</si>
  <si>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</si>
  <si>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</si>
  <si>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</si>
  <si>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</si>
  <si>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</si>
  <si>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</si>
  <si>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</si>
  <si>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</si>
  <si>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</si>
  <si>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</si>
  <si>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</si>
  <si>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</si>
  <si>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</si>
  <si>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</si>
  <si>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</si>
  <si>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</si>
  <si>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</si>
  <si>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</si>
  <si>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</si>
  <si>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</si>
  <si>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</si>
  <si>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</si>
  <si>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</si>
  <si>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</si>
  <si>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</si>
  <si>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</si>
  <si>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</si>
  <si>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</si>
  <si>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</si>
  <si>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</si>
  <si>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</si>
  <si>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</si>
  <si>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</si>
  <si>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</si>
  <si>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</si>
  <si>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</si>
  <si>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</si>
  <si>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</si>
  <si>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</si>
  <si>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</si>
  <si>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</si>
  <si>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</si>
  <si>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</si>
  <si>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</si>
  <si>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</si>
  <si>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</si>
  <si>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</si>
  <si>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</si>
  <si>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</si>
  <si>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</si>
  <si>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</si>
  <si>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</si>
  <si>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</si>
  <si>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</si>
  <si>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</si>
  <si>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</si>
  <si>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</si>
  <si>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</si>
  <si>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</si>
  <si>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</si>
  <si>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</si>
  <si>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</si>
  <si>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</si>
  <si>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</si>
  <si>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</si>
  <si>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</si>
  <si>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</si>
  <si>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</si>
  <si>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</si>
  <si>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</si>
  <si>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</si>
  <si>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</si>
  <si>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</si>
  <si>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</si>
  <si>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</si>
  <si>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</si>
  <si>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</si>
  <si>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</si>
  <si>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</si>
  <si>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</si>
  <si>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</si>
  <si>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</si>
  <si>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</si>
  <si>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</si>
  <si>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</si>
  <si>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</si>
  <si>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</si>
  <si>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</si>
  <si>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</si>
  <si>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</si>
  <si>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</si>
  <si>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</si>
  <si>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</si>
  <si>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</si>
  <si>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</si>
  <si>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</si>
  <si>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</si>
  <si>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</si>
  <si>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</si>
  <si>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</si>
  <si>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</si>
  <si>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</si>
  <si>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</si>
  <si>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</si>
  <si>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</si>
  <si>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</si>
  <si>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</si>
  <si>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</si>
  <si>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</si>
  <si>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</si>
  <si>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</si>
  <si>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</si>
  <si>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</si>
  <si>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</si>
  <si>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</si>
  <si>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</si>
  <si>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</si>
  <si>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</si>
  <si>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</si>
  <si>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</si>
  <si>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</si>
  <si>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</si>
  <si>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</si>
  <si>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</si>
  <si>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</si>
  <si>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</si>
  <si>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</si>
  <si>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</si>
  <si>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</si>
  <si>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</si>
  <si>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</si>
  <si>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</si>
  <si>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</si>
  <si>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</si>
  <si>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</si>
  <si>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</si>
  <si>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</si>
  <si>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</si>
  <si>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</si>
  <si>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</si>
  <si>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</si>
  <si>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</si>
  <si>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</si>
  <si>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</si>
  <si>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</si>
  <si>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</si>
  <si>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</si>
  <si>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</si>
  <si>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</si>
  <si>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</si>
  <si>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</si>
  <si>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</si>
  <si>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</si>
  <si>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</si>
  <si>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</si>
  <si>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</si>
  <si>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</si>
  <si>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</si>
  <si>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</si>
  <si>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</si>
  <si>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</si>
  <si>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</si>
  <si>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</si>
  <si>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</si>
  <si>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</si>
  <si>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</si>
  <si>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</si>
  <si>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</si>
  <si>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</si>
  <si>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</si>
  <si>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</si>
  <si>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</si>
  <si>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</si>
  <si>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</si>
  <si>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</si>
  <si>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</si>
  <si>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</si>
  <si>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</si>
  <si>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</si>
  <si>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</si>
  <si>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</si>
  <si>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</si>
  <si>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</si>
  <si>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</si>
  <si>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</si>
  <si>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</si>
  <si>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</si>
  <si>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</si>
  <si>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</si>
  <si>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</si>
  <si>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</si>
  <si>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</si>
  <si>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</si>
  <si>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</si>
  <si>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</si>
  <si>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</si>
  <si>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</si>
  <si>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</si>
  <si>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</si>
  <si>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</si>
  <si>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</si>
  <si>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</si>
  <si>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</si>
  <si>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</si>
  <si>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</si>
  <si>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</si>
  <si>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</si>
  <si>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</si>
  <si>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</si>
  <si>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</si>
  <si>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</si>
  <si>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</si>
  <si>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</si>
  <si>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</si>
  <si>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</si>
  <si>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</si>
  <si>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</si>
  <si>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</si>
  <si>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</si>
  <si>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</si>
  <si>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</si>
  <si>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</si>
  <si>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</si>
  <si>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</si>
  <si>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</si>
  <si>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</si>
  <si>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</si>
  <si>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</si>
  <si>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</si>
  <si>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</si>
  <si>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</si>
  <si>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</si>
  <si>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</si>
  <si>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</si>
  <si>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</si>
  <si>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</si>
  <si>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</si>
  <si>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</si>
  <si>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</si>
  <si>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</si>
  <si>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</si>
  <si>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</si>
  <si>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</si>
  <si>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</si>
  <si>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</si>
  <si>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</si>
  <si>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</si>
  <si>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</si>
  <si>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</si>
  <si>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</si>
  <si>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</si>
  <si>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</si>
  <si>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</si>
  <si>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</si>
  <si>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</si>
  <si>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</si>
  <si>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</si>
  <si>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</si>
  <si>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</si>
  <si>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</si>
  <si>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</si>
  <si>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</si>
  <si>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</si>
  <si>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</si>
  <si>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</si>
  <si>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</si>
  <si>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</si>
  <si>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</si>
  <si>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</si>
  <si>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</si>
  <si>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</si>
  <si>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</si>
  <si>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</si>
  <si>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</si>
  <si>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</si>
  <si>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</si>
  <si>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</si>
  <si>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</si>
  <si>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</si>
  <si>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</si>
  <si>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</si>
  <si>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</si>
  <si>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</si>
  <si>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</si>
  <si>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</si>
  <si>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</si>
  <si>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</si>
  <si>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</si>
  <si>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</si>
  <si>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</si>
  <si>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</si>
  <si>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</si>
  <si>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</si>
  <si>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</si>
  <si>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</si>
  <si>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</si>
  <si>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</si>
  <si>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</si>
  <si>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</si>
  <si>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</si>
  <si>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</si>
  <si>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</si>
  <si>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</si>
  <si>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</si>
  <si>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</si>
  <si>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</si>
  <si>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</si>
  <si>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</si>
  <si>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</si>
  <si>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</si>
  <si>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</si>
  <si>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</si>
  <si>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</si>
  <si>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</si>
  <si>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</si>
  <si>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</si>
  <si>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</si>
  <si>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</si>
  <si>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</si>
  <si>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</si>
  <si>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</si>
  <si>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</si>
  <si>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</si>
  <si>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</si>
  <si>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</si>
  <si>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</si>
  <si>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</si>
  <si>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</si>
  <si>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</si>
  <si>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</si>
  <si>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</si>
  <si>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</si>
  <si>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</si>
  <si>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</si>
  <si>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</si>
  <si>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</si>
  <si>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</si>
  <si>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</si>
  <si>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</si>
  <si>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</si>
  <si>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</si>
  <si>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</si>
  <si>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</si>
  <si>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</si>
  <si>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</si>
  <si>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</si>
  <si>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</si>
  <si>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</si>
  <si>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</si>
  <si>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</si>
  <si>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</si>
  <si>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</si>
  <si>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</si>
  <si>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</si>
  <si>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</si>
  <si>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</si>
  <si>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</si>
  <si>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</si>
  <si>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</si>
  <si>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</si>
  <si>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</si>
  <si>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</si>
  <si>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</si>
  <si>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</si>
  <si>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</si>
  <si>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</si>
  <si>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</si>
  <si>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</si>
  <si>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</si>
  <si>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</si>
  <si>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</si>
  <si>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</si>
  <si>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</si>
  <si>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</si>
  <si>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</si>
  <si>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</si>
  <si>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</si>
  <si>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</si>
  <si>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</si>
  <si>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</si>
  <si>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</si>
  <si>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</si>
  <si>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</si>
  <si>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</si>
  <si>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</si>
  <si>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</si>
  <si>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</si>
  <si>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</si>
  <si>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</si>
  <si>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</si>
  <si>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</si>
  <si>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</si>
  <si>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</si>
  <si>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</si>
  <si>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</si>
  <si>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</si>
  <si>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</si>
  <si>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</si>
  <si>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</si>
  <si>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</si>
  <si>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</si>
  <si>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</si>
  <si>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</si>
  <si>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</si>
  <si>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</si>
  <si>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</si>
  <si>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</si>
  <si>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</si>
  <si>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</si>
  <si>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</si>
  <si>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</si>
  <si>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</si>
  <si>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</si>
  <si>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</si>
  <si>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</si>
  <si>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</si>
  <si>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</si>
  <si>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</si>
  <si>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</si>
  <si>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</si>
  <si>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</si>
  <si>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</si>
  <si>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</si>
  <si>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</si>
  <si>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</si>
  <si>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</si>
  <si>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</si>
  <si>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</si>
  <si>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</si>
  <si>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</si>
  <si>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</si>
  <si>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</si>
  <si>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</si>
  <si>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</si>
  <si>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</si>
  <si>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</si>
  <si>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</si>
  <si>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</si>
  <si>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</si>
  <si>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</si>
  <si>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</si>
  <si>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</si>
  <si>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</si>
  <si>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</si>
  <si>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</si>
  <si>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</si>
  <si>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</si>
  <si>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</si>
  <si>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</si>
  <si>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</si>
  <si>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</si>
  <si>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</si>
  <si>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</si>
  <si>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</si>
  <si>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</si>
  <si>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</si>
  <si>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</si>
  <si>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</si>
  <si>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</si>
  <si>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</si>
  <si>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</si>
  <si>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</si>
  <si>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</si>
  <si>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</si>
  <si>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</si>
  <si>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</si>
  <si>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</si>
  <si>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</si>
  <si>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</si>
  <si>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</si>
  <si>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</si>
  <si>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</si>
  <si>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</si>
  <si>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</si>
  <si>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</si>
  <si>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</si>
  <si>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</si>
  <si>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</si>
  <si>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</si>
  <si>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</si>
  <si>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</si>
  <si>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</si>
  <si>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</si>
  <si>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</si>
  <si>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</si>
  <si>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</si>
  <si>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</si>
  <si>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</si>
  <si>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</si>
  <si>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</si>
  <si>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</si>
  <si>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</si>
  <si>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</si>
  <si>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</si>
  <si>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</si>
  <si>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</si>
  <si>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</si>
  <si>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</si>
  <si>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</si>
  <si>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</si>
  <si>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</si>
  <si>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</si>
  <si>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</si>
  <si>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</si>
  <si>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</si>
  <si>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</si>
  <si>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</si>
  <si>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</si>
  <si>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</si>
  <si>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</si>
  <si>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</si>
  <si>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</si>
  <si>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</si>
  <si>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</si>
  <si>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</si>
  <si>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</si>
  <si>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</si>
  <si>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</si>
  <si>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</si>
  <si>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</si>
  <si>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</si>
  <si>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</si>
  <si>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</si>
  <si>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</si>
  <si>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</si>
  <si>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</si>
  <si>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</si>
  <si>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</si>
  <si>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</si>
  <si>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</si>
  <si>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</si>
  <si>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</si>
  <si>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</si>
  <si>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</si>
  <si>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</si>
  <si>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</si>
  <si>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</si>
  <si>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</si>
  <si>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</si>
  <si>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</si>
  <si>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</si>
  <si>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</si>
  <si>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</si>
  <si>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</si>
  <si>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</si>
  <si>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</si>
  <si>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</si>
  <si>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</si>
  <si>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</si>
  <si>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</si>
  <si>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</si>
  <si>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</si>
  <si>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</si>
  <si>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</si>
  <si>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</si>
  <si>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</si>
  <si>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</si>
  <si>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</si>
  <si>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</si>
  <si>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</si>
  <si>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</si>
  <si>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</si>
  <si>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</si>
  <si>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</si>
  <si>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</si>
  <si>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</si>
  <si>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</si>
  <si>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</si>
  <si>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</si>
  <si>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</si>
  <si>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</si>
  <si>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</si>
  <si>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</si>
  <si>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</si>
  <si>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</si>
  <si>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</si>
  <si>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</si>
  <si>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</si>
  <si>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</si>
  <si>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</si>
  <si>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</si>
  <si>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</si>
  <si>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</si>
  <si>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</si>
  <si>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</si>
  <si>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</si>
  <si>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</si>
  <si>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</si>
  <si>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</si>
  <si>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</si>
  <si>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</si>
  <si>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</si>
  <si>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</si>
  <si>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</si>
  <si>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</si>
  <si>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</si>
  <si>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</si>
  <si>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</si>
  <si>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</si>
  <si>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</si>
  <si>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</si>
  <si>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</si>
  <si>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</si>
  <si>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</si>
  <si>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</si>
  <si>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</si>
  <si>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</si>
  <si>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</si>
  <si>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</si>
  <si>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</si>
  <si>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</si>
  <si>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</si>
  <si>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</si>
  <si>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</si>
  <si>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</si>
  <si>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</si>
  <si>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</si>
  <si>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</si>
  <si>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</si>
  <si>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</si>
  <si>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</si>
  <si>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</si>
  <si>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</si>
  <si>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</si>
  <si>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</si>
  <si>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</si>
  <si>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</si>
  <si>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</si>
  <si>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</si>
  <si>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</si>
  <si>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</si>
  <si>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</si>
  <si>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</si>
  <si>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</si>
  <si>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</si>
  <si>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</si>
  <si>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</si>
  <si>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</si>
  <si>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</si>
  <si>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</si>
  <si>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</si>
  <si>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</si>
  <si>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</si>
  <si>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</si>
  <si>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</si>
  <si>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</si>
  <si>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</si>
  <si>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</si>
  <si>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</si>
  <si>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</si>
  <si>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</si>
  <si>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</si>
  <si>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</si>
  <si>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</si>
  <si>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</si>
  <si>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</si>
  <si>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</si>
  <si>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</si>
  <si>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</si>
  <si>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</si>
  <si>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</si>
  <si>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</si>
  <si>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</si>
  <si>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</si>
  <si>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</si>
  <si>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</si>
  <si>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</si>
  <si>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</si>
  <si>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</si>
  <si>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</si>
  <si>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</si>
  <si>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</si>
  <si>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</si>
  <si>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</si>
  <si>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</si>
  <si>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</si>
  <si>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</si>
  <si>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</si>
  <si>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</si>
  <si>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</si>
  <si>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</si>
  <si>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</si>
  <si>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</si>
  <si>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</si>
  <si>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</si>
  <si>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</si>
  <si>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</si>
  <si>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</si>
  <si>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</si>
  <si>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</si>
  <si>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</si>
  <si>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</si>
  <si>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</si>
  <si>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</si>
  <si>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</si>
  <si>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</si>
  <si>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</si>
  <si>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</si>
  <si>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</si>
  <si>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</si>
  <si>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</si>
  <si>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</si>
  <si>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</si>
  <si>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</si>
  <si>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</si>
  <si>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</si>
  <si>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</si>
  <si>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</si>
  <si>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</si>
  <si>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</si>
  <si>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</si>
  <si>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</si>
  <si>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</si>
  <si>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</si>
  <si>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</si>
  <si>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</si>
  <si>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</si>
  <si>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</si>
  <si>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</si>
  <si>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</si>
  <si>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</si>
  <si>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</si>
  <si>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</si>
  <si>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</si>
  <si>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</si>
  <si>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</si>
  <si>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</si>
  <si>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</si>
  <si>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</si>
  <si>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</si>
  <si>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</si>
  <si>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</si>
  <si>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</si>
  <si>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</si>
  <si>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</si>
  <si>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</si>
  <si>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</si>
  <si>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</si>
  <si>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</si>
  <si>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</si>
  <si>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</si>
  <si>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</si>
  <si>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</si>
  <si>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</si>
  <si>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</si>
  <si>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</si>
  <si>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</si>
  <si>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</si>
  <si>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</si>
  <si>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</si>
  <si>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</si>
  <si>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</si>
  <si>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</si>
  <si>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</si>
  <si>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</si>
  <si>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</si>
  <si>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</si>
  <si>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</si>
  <si>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</si>
  <si>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</si>
  <si>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</si>
  <si>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</si>
  <si>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</si>
  <si>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</si>
  <si>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</si>
  <si>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</si>
  <si>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</si>
  <si>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</si>
  <si>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</si>
  <si>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</si>
  <si>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</si>
  <si>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</si>
  <si>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</si>
  <si>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</si>
  <si>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</si>
  <si>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</si>
  <si>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</si>
  <si>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</si>
  <si>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</si>
  <si>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</si>
  <si>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</si>
  <si>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</si>
  <si>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</si>
  <si>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</si>
  <si>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</si>
  <si>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</si>
  <si>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</si>
  <si>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</si>
  <si>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</si>
  <si>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</si>
  <si>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</si>
  <si>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</si>
  <si>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</si>
  <si>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</si>
  <si>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</si>
  <si>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</si>
  <si>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</si>
  <si>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</si>
  <si>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</si>
  <si>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</si>
  <si>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</si>
  <si>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</si>
  <si>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</si>
  <si>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</si>
  <si>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</si>
  <si>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</si>
  <si>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</si>
  <si>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</si>
  <si>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</si>
  <si>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</si>
  <si>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</si>
  <si>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</si>
  <si>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</si>
  <si>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</si>
  <si>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</si>
  <si>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</si>
  <si>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</si>
  <si>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</si>
  <si>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</si>
  <si>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</si>
  <si>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</si>
  <si>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</si>
  <si>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</si>
  <si>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</si>
  <si>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</si>
  <si>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</si>
  <si>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</si>
  <si>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</si>
  <si>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</si>
  <si>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</si>
  <si>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</si>
  <si>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</si>
  <si>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</si>
  <si>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</si>
  <si>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</si>
  <si>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</si>
  <si>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</si>
  <si>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</si>
  <si>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</si>
  <si>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</si>
  <si>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</si>
  <si>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</si>
  <si>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</si>
  <si>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</si>
  <si>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</si>
  <si>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</si>
  <si>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</si>
  <si>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</si>
  <si>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</si>
  <si>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</si>
  <si>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</si>
  <si>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</si>
  <si>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</si>
  <si>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</si>
  <si>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</si>
  <si>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</si>
  <si>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</si>
  <si>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</si>
  <si>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</si>
  <si>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</si>
  <si>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</si>
  <si>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</si>
  <si>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</si>
  <si>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</si>
  <si>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</si>
  <si>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</si>
  <si>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</si>
  <si>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</si>
  <si>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</si>
  <si>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</si>
  <si>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</si>
  <si>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</si>
  <si>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</si>
  <si>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</si>
  <si>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</si>
  <si>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</si>
  <si>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</si>
  <si>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</si>
  <si>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</si>
  <si>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</si>
  <si>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</si>
  <si>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</si>
  <si>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</si>
  <si>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</si>
  <si>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</si>
  <si>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</si>
  <si>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</si>
  <si>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</si>
  <si>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</si>
  <si>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</si>
  <si>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</si>
  <si>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</si>
  <si>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</si>
  <si>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</si>
  <si>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</si>
  <si>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</si>
  <si>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</si>
  <si>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</si>
  <si>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</si>
  <si>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</si>
  <si>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</si>
  <si>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</si>
  <si>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</si>
  <si>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</si>
  <si>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</si>
  <si>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</si>
  <si>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</si>
  <si>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</si>
  <si>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</si>
  <si>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</si>
  <si>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</si>
  <si>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</si>
  <si>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</si>
  <si>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</si>
  <si>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</si>
  <si>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</si>
  <si>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</si>
  <si>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</si>
  <si>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</si>
  <si>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</si>
  <si>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</si>
  <si>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</si>
  <si>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</si>
  <si>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</si>
  <si>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</si>
  <si>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</si>
  <si>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</si>
  <si>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</si>
  <si>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</si>
  <si>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</si>
  <si>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</si>
  <si>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</si>
  <si>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</si>
  <si>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</si>
  <si>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</si>
  <si>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</si>
  <si>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</si>
  <si>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</si>
  <si>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</si>
  <si>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</si>
  <si>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</si>
  <si>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</si>
  <si>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</si>
  <si>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</si>
  <si>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</si>
  <si>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</si>
  <si>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</si>
  <si>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</si>
  <si>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</si>
  <si>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</si>
  <si>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</si>
  <si>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</si>
  <si>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</si>
  <si>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</si>
  <si>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</si>
  <si>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</si>
  <si>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</si>
  <si>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</si>
  <si>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</si>
  <si>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</si>
  <si>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</si>
  <si>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</si>
  <si>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</si>
  <si>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</si>
  <si>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</si>
  <si>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</si>
  <si>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</si>
  <si>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</si>
  <si>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</si>
  <si>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</si>
  <si>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</si>
  <si>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</si>
  <si>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</si>
  <si>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</si>
  <si>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</si>
  <si>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</si>
  <si>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</si>
  <si>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</si>
  <si>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</si>
  <si>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</si>
  <si>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</si>
  <si>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</si>
  <si>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</si>
  <si>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</si>
  <si>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</si>
  <si>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</si>
  <si>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</si>
  <si>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</si>
  <si>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</si>
  <si>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</si>
  <si>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</si>
  <si>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</si>
  <si>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</si>
  <si>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</si>
  <si>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</si>
  <si>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</si>
  <si>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</si>
  <si>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</si>
  <si>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</si>
  <si>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</si>
  <si>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</si>
  <si>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</si>
  <si>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</si>
  <si>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</si>
  <si>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</si>
  <si>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</si>
  <si>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</si>
  <si>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</si>
  <si>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</si>
  <si>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</si>
  <si>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</si>
  <si>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</si>
  <si>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</si>
  <si>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</si>
  <si>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</si>
  <si>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</si>
  <si>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</si>
  <si>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</si>
  <si>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</si>
  <si>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</si>
  <si>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</si>
  <si>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</si>
  <si>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</si>
  <si>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</si>
  <si>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</si>
  <si>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</si>
  <si>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</si>
  <si>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</si>
  <si>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</si>
  <si>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</si>
  <si>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</si>
  <si>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</si>
  <si>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</si>
  <si>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</si>
  <si>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</si>
  <si>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</si>
  <si>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</si>
  <si>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</si>
  <si>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</si>
  <si>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</si>
  <si>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</si>
  <si>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</si>
  <si>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</si>
  <si>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</si>
  <si>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</si>
  <si>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</si>
  <si>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</si>
  <si>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</si>
  <si>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</si>
  <si>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</si>
  <si>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</si>
  <si>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</si>
  <si>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</si>
  <si>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</si>
  <si>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</si>
  <si>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</si>
  <si>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</si>
  <si>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</si>
  <si>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</si>
  <si>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</si>
  <si>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</si>
  <si>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</si>
  <si>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</si>
  <si>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</si>
  <si>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</si>
  <si>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</si>
  <si>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</si>
  <si>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</si>
  <si>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</si>
  <si>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</si>
  <si>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</si>
  <si>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</si>
  <si>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</si>
  <si>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</si>
  <si>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</si>
  <si>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</si>
  <si>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</si>
  <si>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</si>
  <si>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</si>
  <si>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</si>
  <si>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</si>
  <si>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</si>
  <si>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</si>
  <si>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</si>
  <si>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</si>
  <si>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</si>
  <si>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</si>
  <si>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</si>
  <si>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</si>
  <si>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</si>
  <si>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</si>
  <si>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</si>
  <si>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</si>
  <si>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</si>
  <si>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</si>
  <si>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</si>
  <si>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</si>
  <si>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</si>
  <si>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</si>
  <si>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</si>
  <si>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</si>
  <si>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</si>
  <si>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</si>
  <si>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</si>
  <si>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</si>
  <si>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</si>
  <si>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</si>
  <si>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</si>
  <si>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</si>
  <si>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</si>
  <si>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</si>
  <si>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</si>
  <si>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</si>
  <si>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</si>
  <si>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</si>
  <si>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</si>
  <si>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</si>
  <si>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</si>
  <si>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</si>
  <si>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</si>
  <si>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</si>
  <si>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</si>
  <si>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</si>
  <si>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</si>
  <si>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</si>
  <si>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</si>
  <si>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</si>
  <si>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</si>
  <si>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</si>
  <si>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</si>
  <si>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</si>
  <si>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</si>
  <si>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</si>
  <si>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</si>
  <si>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</si>
  <si>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</si>
  <si>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</si>
  <si>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</si>
  <si>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</si>
  <si>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</si>
  <si>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</si>
  <si>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</si>
  <si>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</si>
  <si>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</si>
  <si>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</si>
  <si>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</si>
  <si>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</si>
  <si>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</si>
  <si>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</si>
  <si>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</si>
  <si>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</si>
  <si>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</si>
  <si>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</si>
  <si>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</si>
  <si>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</si>
  <si>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</si>
  <si>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</si>
  <si>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</si>
  <si>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</si>
  <si>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</si>
  <si>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</si>
  <si>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</si>
  <si>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</si>
  <si>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</si>
  <si>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</si>
  <si>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</si>
  <si>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</si>
  <si>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</si>
  <si>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</si>
  <si>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</si>
  <si>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</si>
  <si>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</si>
  <si>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</si>
  <si>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</si>
  <si>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</si>
  <si>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</si>
  <si>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</si>
  <si>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</si>
  <si>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</si>
  <si>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</si>
  <si>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</si>
  <si>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</si>
  <si>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</si>
  <si>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</si>
  <si>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</si>
  <si>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</si>
  <si>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</si>
  <si>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</si>
  <si>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</si>
  <si>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</si>
  <si>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</si>
  <si>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</si>
  <si>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</si>
  <si>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</si>
  <si>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</si>
  <si>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</si>
  <si>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</si>
  <si>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</si>
  <si>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</si>
  <si>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</si>
  <si>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</si>
  <si>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</si>
  <si>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</si>
  <si>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</si>
  <si>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</si>
  <si>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</si>
  <si>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</si>
  <si>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</si>
  <si>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</si>
  <si>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</si>
  <si>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</si>
  <si>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</si>
  <si>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</si>
  <si>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</si>
  <si>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</si>
  <si>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</si>
  <si>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</si>
  <si>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</si>
  <si>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</si>
  <si>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</si>
  <si>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</si>
  <si>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</si>
  <si>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</si>
  <si>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</si>
  <si>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</si>
  <si>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</si>
  <si>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</si>
  <si>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</si>
  <si>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</si>
  <si>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</si>
  <si>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</si>
  <si>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</si>
  <si>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</si>
  <si>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</si>
  <si>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</si>
  <si>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</si>
  <si>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</si>
  <si>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</si>
  <si>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</si>
  <si>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</si>
  <si>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</si>
  <si>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</si>
  <si>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</si>
  <si>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</si>
  <si>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</si>
  <si>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</si>
  <si>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</si>
  <si>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</si>
  <si>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</si>
  <si>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</si>
  <si>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</si>
  <si>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</si>
  <si>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</si>
  <si>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</si>
  <si>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</si>
  <si>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</si>
  <si>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</si>
  <si>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</si>
  <si>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</si>
  <si>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</si>
  <si>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</si>
  <si>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</si>
  <si>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</si>
  <si>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</si>
  <si>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</si>
  <si>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</si>
  <si>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</si>
  <si>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</si>
  <si>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</si>
  <si>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</si>
  <si>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</si>
  <si>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</si>
  <si>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</si>
  <si>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</si>
  <si>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</si>
  <si>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</si>
  <si>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</si>
  <si>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</si>
  <si>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</si>
  <si>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</si>
  <si>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</si>
  <si>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</si>
  <si>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</si>
  <si>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</si>
  <si>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</si>
  <si>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</si>
  <si>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</si>
  <si>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</si>
  <si>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</si>
  <si>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</si>
  <si>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</si>
  <si>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</si>
  <si>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</si>
  <si>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</si>
  <si>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</si>
  <si>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</si>
  <si>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</si>
  <si>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</si>
  <si>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</si>
  <si>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</si>
  <si>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</si>
  <si>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</si>
  <si>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</si>
  <si>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</si>
  <si>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</si>
  <si>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</si>
  <si>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</si>
  <si>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</si>
  <si>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</si>
  <si>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</si>
  <si>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</si>
  <si>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</si>
  <si>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</si>
  <si>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</si>
  <si>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</si>
  <si>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</si>
  <si>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</si>
  <si>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</si>
  <si>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</si>
  <si>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</si>
  <si>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</si>
  <si>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</si>
  <si>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</si>
  <si>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</si>
  <si>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</si>
  <si>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</si>
  <si>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</si>
  <si>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</si>
  <si>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</si>
  <si>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</si>
  <si>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</si>
  <si>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</si>
  <si>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</si>
  <si>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</si>
  <si>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</si>
  <si>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</si>
  <si>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</si>
  <si>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</si>
  <si>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</si>
  <si>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</si>
  <si>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</si>
  <si>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</si>
  <si>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</si>
  <si>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</si>
  <si>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</si>
  <si>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</si>
  <si>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</si>
  <si>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</si>
  <si>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</si>
  <si>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</si>
  <si>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</si>
  <si>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</si>
  <si>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</si>
  <si>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</si>
  <si>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</si>
  <si>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</si>
  <si>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</si>
  <si>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</si>
  <si>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</si>
  <si>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</si>
  <si>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</si>
  <si>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</si>
  <si>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</si>
  <si>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</si>
  <si>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</si>
  <si>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</si>
  <si>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</si>
  <si>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</si>
  <si>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</si>
  <si>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</si>
  <si>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</si>
  <si>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</si>
  <si>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</si>
  <si>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</si>
  <si>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</si>
  <si>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</si>
  <si>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</si>
  <si>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</si>
  <si>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</si>
  <si>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</si>
  <si>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</si>
  <si>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</si>
  <si>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</si>
  <si>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</si>
  <si>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</si>
  <si>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</si>
  <si>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</si>
  <si>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</si>
  <si>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</si>
  <si>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</si>
  <si>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</si>
  <si>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</si>
  <si>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</si>
  <si>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</si>
  <si>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</si>
  <si>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</si>
  <si>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</si>
  <si>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</si>
  <si>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</si>
  <si>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</si>
  <si>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</si>
  <si>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</si>
  <si>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</si>
  <si>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</si>
  <si>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</si>
  <si>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</si>
  <si>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</si>
  <si>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</si>
  <si>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</si>
  <si>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</si>
  <si>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</si>
  <si>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</si>
  <si>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</si>
  <si>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</si>
  <si>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</si>
  <si>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</si>
  <si>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</si>
  <si>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</si>
  <si>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</si>
  <si>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</si>
  <si>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</si>
  <si>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</si>
  <si>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</si>
  <si>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</si>
  <si>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</si>
  <si>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</si>
  <si>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</si>
  <si>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</si>
  <si>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</si>
  <si>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</si>
  <si>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</si>
  <si>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</si>
  <si>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</si>
  <si>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</si>
  <si>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</si>
  <si>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</si>
  <si>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</si>
  <si>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</si>
  <si>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</si>
  <si>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</si>
  <si>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</si>
  <si>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</si>
  <si>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</si>
  <si>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</si>
  <si>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</si>
  <si>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</si>
  <si>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</si>
  <si>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</si>
  <si>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</si>
  <si>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</si>
  <si>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</si>
  <si>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</si>
  <si>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</si>
  <si>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</si>
  <si>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</si>
  <si>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</si>
  <si>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</si>
  <si>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</si>
  <si>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</si>
  <si>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</si>
  <si>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</si>
  <si>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</si>
  <si>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</si>
  <si>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</si>
  <si>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</si>
  <si>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</si>
  <si>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</si>
  <si>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</si>
  <si>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</si>
  <si>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</si>
  <si>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</si>
  <si>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</si>
  <si>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</si>
  <si>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</si>
  <si>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</si>
  <si>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</si>
  <si>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</si>
  <si>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</si>
  <si>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</si>
  <si>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</si>
  <si>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</si>
  <si>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</si>
  <si>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</si>
  <si>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</si>
  <si>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</si>
  <si>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</si>
  <si>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</si>
  <si>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</si>
  <si>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</si>
  <si>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</si>
  <si>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</si>
  <si>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</si>
  <si>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</si>
  <si>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</si>
  <si>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</si>
  <si>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</si>
  <si>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</si>
  <si>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</si>
  <si>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</si>
  <si>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</si>
  <si>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</si>
  <si>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</si>
  <si>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</si>
  <si>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</si>
  <si>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</si>
  <si>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</si>
  <si>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</si>
  <si>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</si>
  <si>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</si>
  <si>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</si>
  <si>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</si>
  <si>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</si>
  <si>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</si>
  <si>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</si>
  <si>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</si>
  <si>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</si>
  <si>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</si>
  <si>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</si>
  <si>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</si>
  <si>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</si>
  <si>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</si>
  <si>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</si>
  <si>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</si>
  <si>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</si>
  <si>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</si>
  <si>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</si>
  <si>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</si>
  <si>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</si>
  <si>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</si>
  <si>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</si>
  <si>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</si>
  <si>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</si>
  <si>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</si>
  <si>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</si>
  <si>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</si>
  <si>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</si>
  <si>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</si>
  <si>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</si>
  <si>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</si>
  <si>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</si>
  <si>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</si>
  <si>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</si>
  <si>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</si>
  <si>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</si>
  <si>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</si>
  <si>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</si>
  <si>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</si>
  <si>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</si>
  <si>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</si>
  <si>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</si>
  <si>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</si>
  <si>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</si>
  <si>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</si>
  <si>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</si>
  <si>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</si>
  <si>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</si>
  <si>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</si>
  <si>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</si>
  <si>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</si>
  <si>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</si>
  <si>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</si>
  <si>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</si>
  <si>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</si>
  <si>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</si>
  <si>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</si>
  <si>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</si>
  <si>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</si>
  <si>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</si>
  <si>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</si>
  <si>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</si>
  <si>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</si>
  <si>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</si>
  <si>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</si>
  <si>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</si>
  <si>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</si>
  <si>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</si>
  <si>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</si>
  <si>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</si>
  <si>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</si>
  <si>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</si>
  <si>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</si>
  <si>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</si>
  <si>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</si>
  <si>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</si>
  <si>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</si>
  <si>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</si>
  <si>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</si>
  <si>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</si>
  <si>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</si>
  <si>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</si>
  <si>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</si>
  <si>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</si>
  <si>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</si>
  <si>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</si>
  <si>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</si>
  <si>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</si>
  <si>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</si>
  <si>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</si>
  <si>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</si>
  <si>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</si>
  <si>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</si>
  <si>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</si>
  <si>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</si>
  <si>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</si>
  <si>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</si>
  <si>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</si>
  <si>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</si>
  <si>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</si>
  <si>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</si>
  <si>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</si>
  <si>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</si>
  <si>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</si>
  <si>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</si>
  <si>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</si>
  <si>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</si>
  <si>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</si>
  <si>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</si>
  <si>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</si>
  <si>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</si>
  <si>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</si>
  <si>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</si>
  <si>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</si>
  <si>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</si>
  <si>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</si>
  <si>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</si>
  <si>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</si>
  <si>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</si>
  <si>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</si>
  <si>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</si>
  <si>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</si>
  <si>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</si>
  <si>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</si>
  <si>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</si>
  <si>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</si>
  <si>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</si>
  <si>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</si>
  <si>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</si>
  <si>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</si>
  <si>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</si>
  <si>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</si>
  <si>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</si>
  <si>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</si>
  <si>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</si>
  <si>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</si>
  <si>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</si>
  <si>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</si>
  <si>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</si>
  <si>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</si>
  <si>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</si>
  <si>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</si>
  <si>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</si>
  <si>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</si>
  <si>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</si>
  <si>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</si>
  <si>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</si>
  <si>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</si>
  <si>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</si>
  <si>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</si>
  <si>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</si>
  <si>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</si>
  <si>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</si>
  <si>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</si>
  <si>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</si>
  <si>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</si>
  <si>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</si>
  <si>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</si>
  <si>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</si>
  <si>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</si>
  <si>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</si>
  <si>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</si>
  <si>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</si>
  <si>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</si>
  <si>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</si>
  <si>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</si>
  <si>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</si>
  <si>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</si>
  <si>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</si>
  <si>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</si>
  <si>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</si>
  <si>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</si>
  <si>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</si>
  <si>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</si>
  <si>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</si>
  <si>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</si>
  <si>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</si>
  <si>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</si>
  <si>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</si>
  <si>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</si>
  <si>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</si>
  <si>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</si>
  <si>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</si>
  <si>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</si>
  <si>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</si>
  <si>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</si>
  <si>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</si>
  <si>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</si>
  <si>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</si>
  <si>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</si>
  <si>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</si>
  <si>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</si>
  <si>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</si>
  <si>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</si>
  <si>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</si>
  <si>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</si>
  <si>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</si>
  <si>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</si>
  <si>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</si>
  <si>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</si>
  <si>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</si>
  <si>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</si>
  <si>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</si>
  <si>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</si>
  <si>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</si>
  <si>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</si>
  <si>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</si>
  <si>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</si>
  <si>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</si>
  <si>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</si>
  <si>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</si>
  <si>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</si>
  <si>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</si>
  <si>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</si>
  <si>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</si>
  <si>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</si>
  <si>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</si>
  <si>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</si>
  <si>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</si>
  <si>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</si>
  <si>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</si>
  <si>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</si>
  <si>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</si>
  <si>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</si>
  <si>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</si>
  <si>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</si>
  <si>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</si>
  <si>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</si>
  <si>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</si>
  <si>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</si>
  <si>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</si>
  <si>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</si>
  <si>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</si>
  <si>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</si>
  <si>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</si>
  <si>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</si>
  <si>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</si>
  <si>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</si>
  <si>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</si>
  <si>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</si>
  <si>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</si>
  <si>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</si>
  <si>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</si>
  <si>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</si>
  <si>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</si>
  <si>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</si>
  <si>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</si>
  <si>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</si>
  <si>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</si>
  <si>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</si>
  <si>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</si>
  <si>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</si>
  <si>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</si>
  <si>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</si>
  <si>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</si>
  <si>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</si>
  <si>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</si>
  <si>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</si>
  <si>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</si>
  <si>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</si>
  <si>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</si>
  <si>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</si>
  <si>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</si>
  <si>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</si>
  <si>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</si>
  <si>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</si>
  <si>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</si>
  <si>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</si>
  <si>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</si>
  <si>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</si>
  <si>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</si>
  <si>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</si>
  <si>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</si>
  <si>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</si>
  <si>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</si>
  <si>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</si>
  <si>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</si>
  <si>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</si>
  <si>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</si>
  <si>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</si>
  <si>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</si>
  <si>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</si>
  <si>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</si>
  <si>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</si>
  <si>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</si>
  <si>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</si>
  <si>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</si>
  <si>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</si>
  <si>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</si>
  <si>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</si>
  <si>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</si>
  <si>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</si>
  <si>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</si>
  <si>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</si>
  <si>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</si>
  <si>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</si>
  <si>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</si>
  <si>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</si>
  <si>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</si>
  <si>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</si>
  <si>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</si>
  <si>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</si>
  <si>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</si>
  <si>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</si>
  <si>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</si>
  <si>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</si>
  <si>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</si>
  <si>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</si>
  <si>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</si>
  <si>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</si>
  <si>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</si>
  <si>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</si>
  <si>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</si>
  <si>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</si>
  <si>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</si>
  <si>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</si>
  <si>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</si>
  <si>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</si>
  <si>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</si>
  <si>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</si>
  <si>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</si>
  <si>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</si>
  <si>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</si>
  <si>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</si>
  <si>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</si>
  <si>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</si>
  <si>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</si>
  <si>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</si>
  <si>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</si>
  <si>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</si>
  <si>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</si>
  <si>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</si>
  <si>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</si>
  <si>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</si>
  <si>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</si>
  <si>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</si>
  <si>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</si>
  <si>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</si>
  <si>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</si>
  <si>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</si>
  <si>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</si>
  <si>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</si>
  <si>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</si>
  <si>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</si>
  <si>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</si>
  <si>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</si>
  <si>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</si>
  <si>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</si>
  <si>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</si>
  <si>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</si>
  <si>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</si>
  <si>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</si>
  <si>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</si>
  <si>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</si>
  <si>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</si>
  <si>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</si>
  <si>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</si>
  <si>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</si>
  <si>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</si>
  <si>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</si>
  <si>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</si>
  <si>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</si>
  <si>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</si>
  <si>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</si>
  <si>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</si>
  <si>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</si>
  <si>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</si>
  <si>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</si>
  <si>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</si>
  <si>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</si>
  <si>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</si>
  <si>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</si>
  <si>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</si>
  <si>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</si>
  <si>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</si>
  <si>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</si>
  <si>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</si>
  <si>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</si>
  <si>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</si>
  <si>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</si>
  <si>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</si>
  <si>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</si>
  <si>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</si>
  <si>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</si>
  <si>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</si>
  <si>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</si>
  <si>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</si>
  <si>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</si>
  <si>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</si>
  <si>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</si>
  <si>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</si>
  <si>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</si>
  <si>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</si>
  <si>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</si>
  <si>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</si>
  <si>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</si>
  <si>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</si>
  <si>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</si>
  <si>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</si>
  <si>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</si>
  <si>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</si>
  <si>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</si>
  <si>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</si>
  <si>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</si>
  <si>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</si>
  <si>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</si>
  <si>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</si>
  <si>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</si>
  <si>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</si>
  <si>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</si>
  <si>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</si>
  <si>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</si>
  <si>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</si>
  <si>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</si>
  <si>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</si>
  <si>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</si>
  <si>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</si>
  <si>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</si>
  <si>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</si>
  <si>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</si>
  <si>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</si>
  <si>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</si>
  <si>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</si>
  <si>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</si>
  <si>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</si>
  <si>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</si>
  <si>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</si>
  <si>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</si>
  <si>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</si>
  <si>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</si>
  <si>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</si>
  <si>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</si>
  <si>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</si>
  <si>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</si>
  <si>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</si>
  <si>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</si>
  <si>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</si>
  <si>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</si>
  <si>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</si>
  <si>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</si>
  <si>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</si>
  <si>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</si>
  <si>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</si>
  <si>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</si>
  <si>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</si>
  <si>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</si>
  <si>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</si>
  <si>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</si>
  <si>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</si>
  <si>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</si>
  <si>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</si>
  <si>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</si>
  <si>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</si>
  <si>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</si>
  <si>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</si>
  <si>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</si>
  <si>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</si>
  <si>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</si>
  <si>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</si>
  <si>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</si>
  <si>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</si>
  <si>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</si>
  <si>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</si>
  <si>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</si>
  <si>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</si>
  <si>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</si>
  <si>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</si>
  <si>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</si>
  <si>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</si>
  <si>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</si>
  <si>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</si>
  <si>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</si>
  <si>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</si>
  <si>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</si>
  <si>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</si>
  <si>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</si>
  <si>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</si>
  <si>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</si>
  <si>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</si>
  <si>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</si>
  <si>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</si>
  <si>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</si>
  <si>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</si>
  <si>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</si>
  <si>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</si>
  <si>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</si>
  <si>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</si>
  <si>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</si>
  <si>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</si>
  <si>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</si>
  <si>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</si>
  <si>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</si>
  <si>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</si>
  <si>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</si>
  <si>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</si>
  <si>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</si>
  <si>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</si>
  <si>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</si>
  <si>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</si>
  <si>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</si>
  <si>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</si>
  <si>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</si>
  <si>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</si>
  <si>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</si>
  <si>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</si>
  <si>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</si>
  <si>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</si>
  <si>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</si>
  <si>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</si>
  <si>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</si>
  <si>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</si>
  <si>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</si>
  <si>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</si>
  <si>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</si>
  <si>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</si>
  <si>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</si>
  <si>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</si>
  <si>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</si>
  <si>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</si>
  <si>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</si>
  <si>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</si>
  <si>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</si>
  <si>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</si>
  <si>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</si>
  <si>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</si>
  <si>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</si>
  <si>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</si>
  <si>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</si>
  <si>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</si>
  <si>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</si>
  <si>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</si>
  <si>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</si>
  <si>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</si>
  <si>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</si>
  <si>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</si>
  <si>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</si>
  <si>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</si>
  <si>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</si>
  <si>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</si>
  <si>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</si>
  <si>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</si>
  <si>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</si>
  <si>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</si>
  <si>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</si>
  <si>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</si>
  <si>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</si>
  <si>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</si>
  <si>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</si>
  <si>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</si>
  <si>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</si>
  <si>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</si>
  <si>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</si>
  <si>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</si>
  <si>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</si>
  <si>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</si>
  <si>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</si>
  <si>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</si>
  <si>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</si>
  <si>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</si>
  <si>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</si>
  <si>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</si>
  <si>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</si>
  <si>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</si>
  <si>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</si>
  <si>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</si>
  <si>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</si>
  <si>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</si>
  <si>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</si>
  <si>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</si>
  <si>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</si>
  <si>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</si>
  <si>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</si>
  <si>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</si>
  <si>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</si>
  <si>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</si>
  <si>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</si>
  <si>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</si>
  <si>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</si>
  <si>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</si>
  <si>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</si>
  <si>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</si>
  <si>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</si>
  <si>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</si>
  <si>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</si>
  <si>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</si>
  <si>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</si>
  <si>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</si>
  <si>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</si>
  <si>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</si>
  <si>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</si>
  <si>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</si>
  <si>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</si>
  <si>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</si>
  <si>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</si>
  <si>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</si>
  <si>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</si>
  <si>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</si>
  <si>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</si>
  <si>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</si>
  <si>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</si>
  <si>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</si>
  <si>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</si>
  <si>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</si>
  <si>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</si>
  <si>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</si>
  <si>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</si>
  <si>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</si>
  <si>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</si>
  <si>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</si>
  <si>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</si>
  <si>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</si>
  <si>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</si>
  <si>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</si>
  <si>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</si>
  <si>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</si>
  <si>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</si>
  <si>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</si>
  <si>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</si>
  <si>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</si>
  <si>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</si>
  <si>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</si>
  <si>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</si>
  <si>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</si>
  <si>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</si>
  <si>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</si>
  <si>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</si>
  <si>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</si>
  <si>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</si>
  <si>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</si>
  <si>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</si>
  <si>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</si>
  <si>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</si>
  <si>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</si>
  <si>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</si>
  <si>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</si>
  <si>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</si>
  <si>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</si>
  <si>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</si>
  <si>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</si>
  <si>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</si>
  <si>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</si>
  <si>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</si>
  <si>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</si>
  <si>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</si>
  <si>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</si>
  <si>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</si>
  <si>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</si>
  <si>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</si>
  <si>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</si>
  <si>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</si>
  <si>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</si>
  <si>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</si>
  <si>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</si>
  <si>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</si>
  <si>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</si>
  <si>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</si>
  <si>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</si>
  <si>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</si>
  <si>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</si>
  <si>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</si>
  <si>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</si>
  <si>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</si>
  <si>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</si>
  <si>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</si>
  <si>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</si>
  <si>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</si>
  <si>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</si>
  <si>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</si>
  <si>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</si>
  <si>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</si>
  <si>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</si>
  <si>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</si>
  <si>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</si>
  <si>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</si>
  <si>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</si>
  <si>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</si>
  <si>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</si>
  <si>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</si>
  <si>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</si>
  <si>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</si>
  <si>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</si>
  <si>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</si>
  <si>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</si>
  <si>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</si>
  <si>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</si>
  <si>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</si>
  <si>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</si>
  <si>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</si>
  <si>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</si>
  <si>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</si>
  <si>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</si>
  <si>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</si>
  <si>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</si>
  <si>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</si>
  <si>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</si>
  <si>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</si>
  <si>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</si>
  <si>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</si>
  <si>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</si>
  <si>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</si>
  <si>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</si>
  <si>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</si>
  <si>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</si>
  <si>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</si>
  <si>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</si>
  <si>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</si>
  <si>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</si>
  <si>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</si>
  <si>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</si>
  <si>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</si>
  <si>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</si>
  <si>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</si>
  <si>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</si>
  <si>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</si>
  <si>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</si>
  <si>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</si>
  <si>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</si>
  <si>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</si>
  <si>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</si>
  <si>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</si>
  <si>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</si>
  <si>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</si>
  <si>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</si>
  <si>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</si>
  <si>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</si>
  <si>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</si>
  <si>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</si>
  <si>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</si>
  <si>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</si>
  <si>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</si>
  <si>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</si>
  <si>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</si>
  <si>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</si>
  <si>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</si>
  <si>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</si>
  <si>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</si>
  <si>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</si>
  <si>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</si>
  <si>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</si>
  <si>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</si>
  <si>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</si>
  <si>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</si>
  <si>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</si>
  <si>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</si>
  <si>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</si>
  <si>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</si>
  <si>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</si>
  <si>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</si>
  <si>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</si>
  <si>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</si>
  <si>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</si>
  <si>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</si>
  <si>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</si>
  <si>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</si>
  <si>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</si>
  <si>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</si>
  <si>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</si>
  <si>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</si>
  <si>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</si>
  <si>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</si>
  <si>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</si>
  <si>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</si>
  <si>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</si>
  <si>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</si>
  <si>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</si>
  <si>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</si>
  <si>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</si>
  <si>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</si>
  <si>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</si>
  <si>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</si>
  <si>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</si>
  <si>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</si>
  <si>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</si>
  <si>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</si>
  <si>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</si>
  <si>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</si>
  <si>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</si>
  <si>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</si>
  <si>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</si>
  <si>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</si>
  <si>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</si>
  <si>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</si>
  <si>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</si>
  <si>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</si>
  <si>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</si>
  <si>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</si>
  <si>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</si>
  <si>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</si>
  <si>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</si>
  <si>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</si>
  <si>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</si>
  <si>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</si>
  <si>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</si>
  <si>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</si>
  <si>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</si>
  <si>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</si>
  <si>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</si>
  <si>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</si>
  <si>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</si>
  <si>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</si>
  <si>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</si>
  <si>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</si>
  <si>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</si>
  <si>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</si>
  <si>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</si>
  <si>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</si>
  <si>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</si>
  <si>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</si>
  <si>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</si>
  <si>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</si>
  <si>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</si>
  <si>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</si>
  <si>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</si>
  <si>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</si>
  <si>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</si>
  <si>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</si>
  <si>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</si>
  <si>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</si>
  <si>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</si>
  <si>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</si>
  <si>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</si>
  <si>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</si>
  <si>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</si>
  <si>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</si>
  <si>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</si>
  <si>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</si>
  <si>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</si>
  <si>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</si>
  <si>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</si>
  <si>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</si>
  <si>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</si>
  <si>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</si>
  <si>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</si>
  <si>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</si>
  <si>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</si>
  <si>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</si>
  <si>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</si>
  <si>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</si>
  <si>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</si>
  <si>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</si>
  <si>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</si>
  <si>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</si>
  <si>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</si>
  <si>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</si>
  <si>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</si>
  <si>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</si>
  <si>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</si>
  <si>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</si>
  <si>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</si>
  <si>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</si>
  <si>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</si>
  <si>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</si>
  <si>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</si>
  <si>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</si>
  <si>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</si>
  <si>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</si>
  <si>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</si>
  <si>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</si>
  <si>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</si>
  <si>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</si>
  <si>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</si>
  <si>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</si>
  <si>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</si>
  <si>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</si>
  <si>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</si>
  <si>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</si>
  <si>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</si>
  <si>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</si>
  <si>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</si>
  <si>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</si>
  <si>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</si>
  <si>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</si>
  <si>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</si>
  <si>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</si>
  <si>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</si>
  <si>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</si>
  <si>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</si>
  <si>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</si>
  <si>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</si>
  <si>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</si>
  <si>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</si>
  <si>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</si>
  <si>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</si>
  <si>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</si>
  <si>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</si>
  <si>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</si>
  <si>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</si>
  <si>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</si>
  <si>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</si>
  <si>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</si>
  <si>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</si>
  <si>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</si>
  <si>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</si>
  <si>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</si>
  <si>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</si>
  <si>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</si>
  <si>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</si>
  <si>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</si>
  <si>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</si>
  <si>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</si>
  <si>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</si>
  <si>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</si>
  <si>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</si>
  <si>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</si>
  <si>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</si>
  <si>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</si>
  <si>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</si>
  <si>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</si>
  <si>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</si>
  <si>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</si>
  <si>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</si>
  <si>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</si>
  <si>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</si>
  <si>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</si>
  <si>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</si>
  <si>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</si>
  <si>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</si>
  <si>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</si>
  <si>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</si>
  <si>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</si>
  <si>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</si>
  <si>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</si>
  <si>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</si>
  <si>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</si>
  <si>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</si>
  <si>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</si>
  <si>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</si>
  <si>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</si>
  <si>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</si>
  <si>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</si>
  <si>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</si>
  <si>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</si>
  <si>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</si>
  <si>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</si>
  <si>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</si>
  <si>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</si>
  <si>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</si>
  <si>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</si>
  <si>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</si>
  <si>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</si>
  <si>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</si>
  <si>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</si>
  <si>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</si>
  <si>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</si>
  <si>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</si>
  <si>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</si>
  <si>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</si>
  <si>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</si>
  <si>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</si>
  <si>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</si>
  <si>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</si>
  <si>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</si>
  <si>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</si>
  <si>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</si>
  <si>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</si>
  <si>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</si>
  <si>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</si>
  <si>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</si>
  <si>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</si>
  <si>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</si>
  <si>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</si>
  <si>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</si>
  <si>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</si>
  <si>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</si>
  <si>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</si>
  <si>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</si>
  <si>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</si>
  <si>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</si>
  <si>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</si>
  <si>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</si>
  <si>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</si>
  <si>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</si>
  <si>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</si>
  <si>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</si>
  <si>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</si>
  <si>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</si>
  <si>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</si>
  <si>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</si>
  <si>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</si>
  <si>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</si>
  <si>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</si>
  <si>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</si>
  <si>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</si>
  <si>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</si>
  <si>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</si>
  <si>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</si>
  <si>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</si>
  <si>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</si>
  <si>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</si>
  <si>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</si>
  <si>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</si>
  <si>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</si>
  <si>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</si>
  <si>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</si>
  <si>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</si>
  <si>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</si>
  <si>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</si>
  <si>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</si>
  <si>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</si>
  <si>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</si>
  <si>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</si>
  <si>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</si>
  <si>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</si>
  <si>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</si>
  <si>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</si>
  <si>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</si>
  <si>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</si>
  <si>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</si>
  <si>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</si>
  <si>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</si>
  <si>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</si>
  <si>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</si>
  <si>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</si>
  <si>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</si>
  <si>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</si>
  <si>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</si>
  <si>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</si>
  <si>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</si>
  <si>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</si>
  <si>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</si>
  <si>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</si>
  <si>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</si>
  <si>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</si>
  <si>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</si>
  <si>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</si>
  <si>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</si>
  <si>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</si>
  <si>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</si>
  <si>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</si>
  <si>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</si>
  <si>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</si>
  <si>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</si>
  <si>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</si>
  <si>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</si>
  <si>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</si>
  <si>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</si>
  <si>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</si>
  <si>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</si>
  <si>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</si>
  <si>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</si>
  <si>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</si>
  <si>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</si>
  <si>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</si>
  <si>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</si>
  <si>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</si>
  <si>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</si>
  <si>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</si>
  <si>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</si>
  <si>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</si>
  <si>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</si>
  <si>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</si>
  <si>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</si>
  <si>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</si>
  <si>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</si>
  <si>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</si>
  <si>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</si>
  <si>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</si>
  <si>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</si>
  <si>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</si>
  <si>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</si>
  <si>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</si>
  <si>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</si>
  <si>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</si>
  <si>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</si>
  <si>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</si>
  <si>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</si>
  <si>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</si>
  <si>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</si>
  <si>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</si>
  <si>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</si>
  <si>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</si>
  <si>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</si>
  <si>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</si>
  <si>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</si>
  <si>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</si>
  <si>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</si>
  <si>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</si>
  <si>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</si>
  <si>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</si>
  <si>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</si>
  <si>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</si>
  <si>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</si>
  <si>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</si>
  <si>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</si>
  <si>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</si>
  <si>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</si>
  <si>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</si>
  <si>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</si>
  <si>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</si>
  <si>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</si>
  <si>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</si>
  <si>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</si>
  <si>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</si>
  <si>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</si>
  <si>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</si>
  <si>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</si>
  <si>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</si>
  <si>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</si>
  <si>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</si>
  <si>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</si>
  <si>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</si>
  <si>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</si>
  <si>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</si>
  <si>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</si>
  <si>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</si>
  <si>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</si>
  <si>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</si>
  <si>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</si>
  <si>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</si>
  <si>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</si>
  <si>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</si>
  <si>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</si>
  <si>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</si>
  <si>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</si>
  <si>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</si>
  <si>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</si>
  <si>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</si>
  <si>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</si>
  <si>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</si>
  <si>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</si>
  <si>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</si>
  <si>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</si>
  <si>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</si>
  <si>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</si>
  <si>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</si>
  <si>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</si>
  <si>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</si>
  <si>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</si>
  <si>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</si>
  <si>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</si>
  <si>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</si>
  <si>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</si>
  <si>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</si>
  <si>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</si>
  <si>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</si>
  <si>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</si>
  <si>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</si>
  <si>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</si>
  <si>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</si>
  <si>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</si>
  <si>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</si>
  <si>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</si>
  <si>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</si>
  <si>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</si>
  <si>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</si>
  <si>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</si>
  <si>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</si>
  <si>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</si>
  <si>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</si>
  <si>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</si>
  <si>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</si>
  <si>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</si>
  <si>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</si>
  <si>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</si>
  <si>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</si>
  <si>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</si>
  <si>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</si>
  <si>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</si>
  <si>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</si>
  <si>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</si>
  <si>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</si>
  <si>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</si>
  <si>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</si>
  <si>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</si>
  <si>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</si>
  <si>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</si>
  <si>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</si>
  <si>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</si>
  <si>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</si>
  <si>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</si>
  <si>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</si>
  <si>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</si>
  <si>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</si>
  <si>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</si>
  <si>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</si>
  <si>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</si>
  <si>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</si>
  <si>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</si>
  <si>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</si>
  <si>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</si>
  <si>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</si>
  <si>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</si>
  <si>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</si>
  <si>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</si>
  <si>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</si>
  <si>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</si>
  <si>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</si>
  <si>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</si>
  <si>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</si>
  <si>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</si>
  <si>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</si>
  <si>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</si>
  <si>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</si>
  <si>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</si>
  <si>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</si>
  <si>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</si>
  <si>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</si>
  <si>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</si>
  <si>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</si>
  <si>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</si>
  <si>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</si>
  <si>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</si>
  <si>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</si>
  <si>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</si>
  <si>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</si>
  <si>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</si>
  <si>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</si>
  <si>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</si>
  <si>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</si>
  <si>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</si>
  <si>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</si>
  <si>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</si>
  <si>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</si>
  <si>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</si>
  <si>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</si>
  <si>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</si>
  <si>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</si>
  <si>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</si>
  <si>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</si>
  <si>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</si>
  <si>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</si>
  <si>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</si>
  <si>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</si>
  <si>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</si>
  <si>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</si>
  <si>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</si>
  <si>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</si>
  <si>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</si>
  <si>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</si>
  <si>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</si>
  <si>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</si>
  <si>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</si>
  <si>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</si>
  <si>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</si>
  <si>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</si>
  <si>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</si>
  <si>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</si>
  <si>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</si>
  <si>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</si>
  <si>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</si>
  <si>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</si>
  <si>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</si>
  <si>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</si>
  <si>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</si>
  <si>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</si>
  <si>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</si>
  <si>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</si>
  <si>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</si>
  <si>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</si>
  <si>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</si>
  <si>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</si>
  <si>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</si>
  <si>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</si>
  <si>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</si>
  <si>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</si>
  <si>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</si>
  <si>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</si>
  <si>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</si>
  <si>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</si>
  <si>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</si>
  <si>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</si>
  <si>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</si>
  <si>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</si>
  <si>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</si>
  <si>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</si>
  <si>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</si>
  <si>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</si>
  <si>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</si>
  <si>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</si>
  <si>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</si>
  <si>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</si>
  <si>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</si>
  <si>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</si>
  <si>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</si>
  <si>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</si>
  <si>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</si>
  <si>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</si>
  <si>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</si>
  <si>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</si>
  <si>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</si>
  <si>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</si>
  <si>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</si>
  <si>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</si>
  <si>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</si>
  <si>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</si>
  <si>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</si>
  <si>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</si>
  <si>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</si>
  <si>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</si>
  <si>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</si>
  <si>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</si>
  <si>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</si>
  <si>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</si>
  <si>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</si>
  <si>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</si>
  <si>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</si>
  <si>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</si>
  <si>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</si>
  <si>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</si>
  <si>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</si>
  <si>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</si>
  <si>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</si>
  <si>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</si>
  <si>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</si>
  <si>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</si>
  <si>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</si>
  <si>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</si>
  <si>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</si>
  <si>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</si>
  <si>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</si>
  <si>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</si>
  <si>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</si>
  <si>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</si>
  <si>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</si>
  <si>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</si>
  <si>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</si>
  <si>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</si>
  <si>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</si>
  <si>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</si>
  <si>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</si>
  <si>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</si>
  <si>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</si>
  <si>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</si>
  <si>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</si>
  <si>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</si>
  <si>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</si>
  <si>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</si>
  <si>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</si>
  <si>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</si>
  <si>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</si>
  <si>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</si>
  <si>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</si>
  <si>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</si>
  <si>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</si>
  <si>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</si>
  <si>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</si>
  <si>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</si>
  <si>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</si>
  <si>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</si>
  <si>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</si>
  <si>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</si>
  <si>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</si>
  <si>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</si>
  <si>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</si>
  <si>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</si>
  <si>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</si>
  <si>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</si>
  <si>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</si>
  <si>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</si>
  <si>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</si>
  <si>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</si>
  <si>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</si>
  <si>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</si>
  <si>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</si>
  <si>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</si>
  <si>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</si>
  <si>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</si>
  <si>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</si>
  <si>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</si>
  <si>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</si>
  <si>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</si>
  <si>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</si>
  <si>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</si>
  <si>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</si>
  <si>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</si>
  <si>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</si>
  <si>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</si>
  <si>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</si>
  <si>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</si>
  <si>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</si>
  <si>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</si>
  <si>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</si>
  <si>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</si>
  <si>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</si>
  <si>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</si>
  <si>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</si>
  <si>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</si>
  <si>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</si>
  <si>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</si>
  <si>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</si>
  <si>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</si>
  <si>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</si>
  <si>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</si>
  <si>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</si>
  <si>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</si>
  <si>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</si>
  <si>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</si>
  <si>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</si>
  <si>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</si>
  <si>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</si>
  <si>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</si>
  <si>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</si>
  <si>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</si>
  <si>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</si>
  <si>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</si>
  <si>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</si>
  <si>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</si>
  <si>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</si>
  <si>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</si>
  <si>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</si>
  <si>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</si>
  <si>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</si>
  <si>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</si>
  <si>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</si>
  <si>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</si>
  <si>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</si>
  <si>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</si>
  <si>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</si>
  <si>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</si>
  <si>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</si>
  <si>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</si>
  <si>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</si>
  <si>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</si>
  <si>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</si>
  <si>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</si>
  <si>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</si>
  <si>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</si>
  <si>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</si>
  <si>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</si>
  <si>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</si>
  <si>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</si>
  <si>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</si>
  <si>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</si>
  <si>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</si>
  <si>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</si>
  <si>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</si>
  <si>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</si>
  <si>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</si>
  <si>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</si>
  <si>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</si>
  <si>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</si>
  <si>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</si>
  <si>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</si>
  <si>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</si>
  <si>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</si>
  <si>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</si>
  <si>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</si>
  <si>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</si>
  <si>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</si>
  <si>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</si>
  <si>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</si>
  <si>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</si>
  <si>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</si>
  <si>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</si>
  <si>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</si>
  <si>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</si>
  <si>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</si>
  <si>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</si>
  <si>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</si>
  <si>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</si>
  <si>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</si>
  <si>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</si>
  <si>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</si>
  <si>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</si>
  <si>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</si>
  <si>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</si>
  <si>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</si>
  <si>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</si>
  <si>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</si>
  <si>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</si>
  <si>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</si>
  <si>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</si>
  <si>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</si>
  <si>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</si>
  <si>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</si>
  <si>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</si>
  <si>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</si>
  <si>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</si>
  <si>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</si>
  <si>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</si>
  <si>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</si>
  <si>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</si>
  <si>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</si>
  <si>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</si>
  <si>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</si>
  <si>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</si>
  <si>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</si>
  <si>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</si>
  <si>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</si>
  <si>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</si>
  <si>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</si>
  <si>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</si>
  <si>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</si>
  <si>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</si>
  <si>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</si>
  <si>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</si>
  <si>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</si>
  <si>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</si>
  <si>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</si>
  <si>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</si>
  <si>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</si>
  <si>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</si>
  <si>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</si>
  <si>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</si>
  <si>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</si>
  <si>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</si>
  <si>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</si>
  <si>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</si>
  <si>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</si>
  <si>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</si>
  <si>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</si>
  <si>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</si>
  <si>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</si>
  <si>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</si>
  <si>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</si>
  <si>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</si>
  <si>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</si>
  <si>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</si>
  <si>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</si>
  <si>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</si>
  <si>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</si>
  <si>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</si>
  <si>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</si>
  <si>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</si>
  <si>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</si>
  <si>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</si>
  <si>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</si>
  <si>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</si>
  <si>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</si>
  <si>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</si>
  <si>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</si>
  <si>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</si>
  <si>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</si>
  <si>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</si>
  <si>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</si>
  <si>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</si>
  <si>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</si>
  <si>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</si>
  <si>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</si>
  <si>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</si>
  <si>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</si>
  <si>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</si>
  <si>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</si>
  <si>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</si>
  <si>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</si>
  <si>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</si>
  <si>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</si>
  <si>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</si>
  <si>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</si>
  <si>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</si>
  <si>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</si>
  <si>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</si>
  <si>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</si>
  <si>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</si>
  <si>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</si>
  <si>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</si>
  <si>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</si>
  <si>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</si>
  <si>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</si>
  <si>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</si>
  <si>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</si>
  <si>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</si>
  <si>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</si>
  <si>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</si>
  <si>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</si>
  <si>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</si>
  <si>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</si>
  <si>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</si>
  <si>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</si>
  <si>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</si>
  <si>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</si>
  <si>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</si>
  <si>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</si>
  <si>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</si>
  <si>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</si>
  <si>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</si>
  <si>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</si>
  <si>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</si>
  <si>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</si>
  <si>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</si>
  <si>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</si>
  <si>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</si>
  <si>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</si>
  <si>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</si>
  <si>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</si>
  <si>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</si>
  <si>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</si>
  <si>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</si>
  <si>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</si>
  <si>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</si>
  <si>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</si>
  <si>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</si>
  <si>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</si>
  <si>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</si>
  <si>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</si>
  <si>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</si>
  <si>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</si>
  <si>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</si>
  <si>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</si>
  <si>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</si>
  <si>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</si>
  <si>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</si>
  <si>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</si>
  <si>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</si>
  <si>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</si>
  <si>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</si>
  <si>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</si>
  <si>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</si>
  <si>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</si>
  <si>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</si>
  <si>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</si>
  <si>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</si>
  <si>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</si>
  <si>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</si>
  <si>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</si>
  <si>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</si>
  <si>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</si>
  <si>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</si>
  <si>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</si>
  <si>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</si>
  <si>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</si>
  <si>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</si>
  <si>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</si>
  <si>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</si>
  <si>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</si>
  <si>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</si>
  <si>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</si>
  <si>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</si>
  <si>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</si>
  <si>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</si>
  <si>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</si>
  <si>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</si>
  <si>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</si>
  <si>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</si>
  <si>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</si>
  <si>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</si>
  <si>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</si>
  <si>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</si>
  <si>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</si>
  <si>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</si>
  <si>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</si>
  <si>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</si>
  <si>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</si>
  <si>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</si>
  <si>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</si>
  <si>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</si>
  <si>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</si>
  <si>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</si>
  <si>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</si>
  <si>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</si>
  <si>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</si>
  <si>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</si>
  <si>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</si>
  <si>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</si>
  <si>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</si>
  <si>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</si>
  <si>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</si>
  <si>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</si>
  <si>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</si>
  <si>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</si>
  <si>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</si>
  <si>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</si>
  <si>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</si>
  <si>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</si>
  <si>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</si>
  <si>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</si>
  <si>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</si>
  <si>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</si>
  <si>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</si>
  <si>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</si>
  <si>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</si>
  <si>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</si>
  <si>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</si>
  <si>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</si>
  <si>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</si>
  <si>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</si>
  <si>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</si>
  <si>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</si>
  <si>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</si>
  <si>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</si>
  <si>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</si>
  <si>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</si>
  <si>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</si>
  <si>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</si>
  <si>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</si>
  <si>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</si>
  <si>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</si>
  <si>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</si>
  <si>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</si>
  <si>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</si>
  <si>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</si>
  <si>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</si>
  <si>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</si>
  <si>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</si>
  <si>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</si>
  <si>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</si>
  <si>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</si>
  <si>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</si>
  <si>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</si>
  <si>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</si>
  <si>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</si>
  <si>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</si>
  <si>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</si>
  <si>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</si>
  <si>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</si>
  <si>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</si>
  <si>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</si>
  <si>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</si>
  <si>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</si>
  <si>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</si>
  <si>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</si>
  <si>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</si>
  <si>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</si>
  <si>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</si>
  <si>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</si>
  <si>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</si>
  <si>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</si>
  <si>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</si>
  <si>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</si>
  <si>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</si>
  <si>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</si>
  <si>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</si>
  <si>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</si>
  <si>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</si>
  <si>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</si>
  <si>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</si>
  <si>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</si>
  <si>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</si>
  <si>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</si>
  <si>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</si>
  <si>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</si>
  <si>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</si>
  <si>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</si>
  <si>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</si>
  <si>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</si>
  <si>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</si>
  <si>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</si>
  <si>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</si>
  <si>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</si>
  <si>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</si>
  <si>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</si>
  <si>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</si>
  <si>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</si>
  <si>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</si>
  <si>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</si>
  <si>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</si>
  <si>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</si>
  <si>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</si>
  <si>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</si>
  <si>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</si>
  <si>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</si>
  <si>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</si>
  <si>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</si>
  <si>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</si>
  <si>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</si>
  <si>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</si>
  <si>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</si>
  <si>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</si>
  <si>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</si>
  <si>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</si>
  <si>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</si>
  <si>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</si>
  <si>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</si>
  <si>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</si>
  <si>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</si>
  <si>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</si>
  <si>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</si>
  <si>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</si>
  <si>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</si>
  <si>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</si>
  <si>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</si>
  <si>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</si>
  <si>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</si>
  <si>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</si>
  <si>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</si>
  <si>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</si>
  <si>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</si>
  <si>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</si>
  <si>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</si>
  <si>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</si>
  <si>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</si>
  <si>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</si>
  <si>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</si>
  <si>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</si>
  <si>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</si>
  <si>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</si>
  <si>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</si>
  <si>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</si>
  <si>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</si>
  <si>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</si>
  <si>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</si>
  <si>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</si>
  <si>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</si>
  <si>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</si>
  <si>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</si>
  <si>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</si>
  <si>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</si>
  <si>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</si>
  <si>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</si>
  <si>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</si>
  <si>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</si>
  <si>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</si>
  <si>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</si>
  <si>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</si>
  <si>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</si>
  <si>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</si>
  <si>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</si>
  <si>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</si>
  <si>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</si>
  <si>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</si>
  <si>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</si>
  <si>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</si>
  <si>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</si>
  <si>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</si>
  <si>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</si>
  <si>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</si>
  <si>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</si>
  <si>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</si>
  <si>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</si>
  <si>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</si>
  <si>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</si>
  <si>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</si>
  <si>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</si>
  <si>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</si>
  <si>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</si>
  <si>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</si>
  <si>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</si>
  <si>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</si>
  <si>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</si>
  <si>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</si>
  <si>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</si>
  <si>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</si>
  <si>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</si>
  <si>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</si>
  <si>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</si>
  <si>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</si>
  <si>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</si>
  <si>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</si>
  <si>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</si>
  <si>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</si>
  <si>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</si>
  <si>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</si>
  <si>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</si>
  <si>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</si>
  <si>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</si>
  <si>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</si>
  <si>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</si>
  <si>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</si>
  <si>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</si>
  <si>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</si>
  <si>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</si>
  <si>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</si>
  <si>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</si>
  <si>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</si>
  <si>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</si>
  <si>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</si>
  <si>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</si>
  <si>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</si>
  <si>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</si>
  <si>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</si>
  <si>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</si>
  <si>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</si>
  <si>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</si>
  <si>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</si>
  <si>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</si>
  <si>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</si>
  <si>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</si>
  <si>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</si>
  <si>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</si>
  <si>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</si>
  <si>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</si>
  <si>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</si>
  <si>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</si>
  <si>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</si>
  <si>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</si>
  <si>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</si>
  <si>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</si>
  <si>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</si>
  <si>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</si>
  <si>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</si>
  <si>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</si>
  <si>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</si>
  <si>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</si>
  <si>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</si>
  <si>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</si>
  <si>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</si>
  <si>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</si>
  <si>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</si>
  <si>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</si>
  <si>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</si>
  <si>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</si>
  <si>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</si>
  <si>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</si>
  <si>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</si>
  <si>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</si>
  <si>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</si>
  <si>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</si>
  <si>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</si>
  <si>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</si>
  <si>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</si>
  <si>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</si>
  <si>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</si>
  <si>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</si>
  <si>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</si>
  <si>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</si>
  <si>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</si>
  <si>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</si>
  <si>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</si>
  <si>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</si>
  <si>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</si>
  <si>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</si>
  <si>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</si>
  <si>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</si>
  <si>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</si>
  <si>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</si>
  <si>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</si>
  <si>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</si>
  <si>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</si>
  <si>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</si>
  <si>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</si>
  <si>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</si>
  <si>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</si>
  <si>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</si>
  <si>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</si>
  <si>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</si>
  <si>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</si>
  <si>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</si>
  <si>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</si>
  <si>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</si>
  <si>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</si>
  <si>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</si>
  <si>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</si>
  <si>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</si>
  <si>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</si>
  <si>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</si>
  <si>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</si>
  <si>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</si>
  <si>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</si>
  <si>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</si>
  <si>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</si>
  <si>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</si>
  <si>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</si>
  <si>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</si>
  <si>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</si>
  <si>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</si>
  <si>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</si>
  <si>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</si>
  <si>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</si>
  <si>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</si>
  <si>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</si>
  <si>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</si>
  <si>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</si>
  <si>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</si>
  <si>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</si>
  <si>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</si>
  <si>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</si>
  <si>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</si>
  <si>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</si>
  <si>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</si>
  <si>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</si>
  <si>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</si>
  <si>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</si>
  <si>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</si>
  <si>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</si>
  <si>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</si>
  <si>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</si>
  <si>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</si>
  <si>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</si>
  <si>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</si>
  <si>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</si>
  <si>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</si>
  <si>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</si>
  <si>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</si>
  <si>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</si>
  <si>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</si>
  <si>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</si>
  <si>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</si>
  <si>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</si>
  <si>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</si>
  <si>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</si>
  <si>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</si>
  <si>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</si>
  <si>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</si>
  <si>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</si>
  <si>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</si>
  <si>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</si>
  <si>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</si>
  <si>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</si>
  <si>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</si>
  <si>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</si>
  <si>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</si>
  <si>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</si>
  <si>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</si>
  <si>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</si>
  <si>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</si>
  <si>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</si>
  <si>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</si>
  <si>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</si>
  <si>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</si>
  <si>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</si>
  <si>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</si>
  <si>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</si>
  <si>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</si>
  <si>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</si>
  <si>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</si>
  <si>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</si>
  <si>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</si>
  <si>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</si>
  <si>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</si>
  <si>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</si>
  <si>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</si>
  <si>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</si>
  <si>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</si>
  <si>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</si>
  <si>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</si>
  <si>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</si>
  <si>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</si>
  <si>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</si>
  <si>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</si>
  <si>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</si>
  <si>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</si>
  <si>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</si>
  <si>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</si>
  <si>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</si>
  <si>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</si>
  <si>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</si>
  <si>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</si>
  <si>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</si>
  <si>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</si>
  <si>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</si>
  <si>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</si>
  <si>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</si>
  <si>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</si>
  <si>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</si>
  <si>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</si>
  <si>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</si>
  <si>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</si>
  <si>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</si>
  <si>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</si>
  <si>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</si>
  <si>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</si>
  <si>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</si>
  <si>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</si>
  <si>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</si>
  <si>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</si>
  <si>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</si>
  <si>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</si>
  <si>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</si>
  <si>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</si>
  <si>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</si>
  <si>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</si>
  <si>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</si>
  <si>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</si>
  <si>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</si>
  <si>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</si>
  <si>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</si>
  <si>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</si>
  <si>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</si>
  <si>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</si>
  <si>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</si>
  <si>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</si>
  <si>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</si>
  <si>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</si>
  <si>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</si>
  <si>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</si>
  <si>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</si>
  <si>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</si>
  <si>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</si>
  <si>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</si>
  <si>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</si>
  <si>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</si>
  <si>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</si>
  <si>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</si>
  <si>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</si>
  <si>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</si>
  <si>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</si>
  <si>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</si>
  <si>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</si>
  <si>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</si>
  <si>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</si>
  <si>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</si>
  <si>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</si>
  <si>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</si>
  <si>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</si>
  <si>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</si>
  <si>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</si>
  <si>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</si>
  <si>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</si>
  <si>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</si>
  <si>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</si>
  <si>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</si>
  <si>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</si>
  <si>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</si>
  <si>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</si>
  <si>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</si>
  <si>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</si>
  <si>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</si>
  <si>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</si>
  <si>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</si>
  <si>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</si>
  <si>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</si>
  <si>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</si>
  <si>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</si>
  <si>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</si>
  <si>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</si>
  <si>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</si>
  <si>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</si>
  <si>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</si>
  <si>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</si>
  <si>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</si>
  <si>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</si>
  <si>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</si>
  <si>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</si>
  <si>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</si>
  <si>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</si>
  <si>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</si>
  <si>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</si>
  <si>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</si>
  <si>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</si>
  <si>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</si>
  <si>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</si>
  <si>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</si>
  <si>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</si>
  <si>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</si>
  <si>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</si>
  <si>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</si>
  <si>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</si>
  <si>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</si>
  <si>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</si>
  <si>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</si>
  <si>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</si>
  <si>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</si>
  <si>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</si>
  <si>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</si>
  <si>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</si>
  <si>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</si>
  <si>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</si>
  <si>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</si>
  <si>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</si>
  <si>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</si>
  <si>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</si>
  <si>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</si>
  <si>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</si>
  <si>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</si>
  <si>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</si>
  <si>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</si>
  <si>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</si>
  <si>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</si>
  <si>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</si>
  <si>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</si>
  <si>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</si>
  <si>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</si>
  <si>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</si>
  <si>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</si>
  <si>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</si>
  <si>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</si>
  <si>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</si>
  <si>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</si>
  <si>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</si>
  <si>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</si>
  <si>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</si>
  <si>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</si>
  <si>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</si>
  <si>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</si>
  <si>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</si>
  <si>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</si>
  <si>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</si>
  <si>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</si>
  <si>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</si>
  <si>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</si>
  <si>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</si>
  <si>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</si>
  <si>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</si>
  <si>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</si>
  <si>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</si>
  <si>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</si>
  <si>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</si>
  <si>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</si>
  <si>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</si>
  <si>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</si>
  <si>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</si>
  <si>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</si>
  <si>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</si>
  <si>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</si>
  <si>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</si>
  <si>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</si>
  <si>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</si>
  <si>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</si>
  <si>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</si>
  <si>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</si>
  <si>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</si>
  <si>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</si>
  <si>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</si>
  <si>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</si>
  <si>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</si>
  <si>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</si>
  <si>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</si>
  <si>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</si>
  <si>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</si>
  <si>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</si>
  <si>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</si>
  <si>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</si>
  <si>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</si>
  <si>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</si>
  <si>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</si>
  <si>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</si>
  <si>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</si>
  <si>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</si>
  <si>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</si>
  <si>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</si>
  <si>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</si>
  <si>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</si>
  <si>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</si>
  <si>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</si>
  <si>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</si>
  <si>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</si>
  <si>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</si>
  <si>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</si>
  <si>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</si>
  <si>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</si>
  <si>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</si>
  <si>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</si>
  <si>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</si>
  <si>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</si>
  <si>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</si>
  <si>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</si>
  <si>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</si>
  <si>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</si>
  <si>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</si>
  <si>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</si>
  <si>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</si>
  <si>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</si>
  <si>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</si>
  <si>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</si>
  <si>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</si>
  <si>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</si>
  <si>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</si>
  <si>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</si>
  <si>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</si>
  <si>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</si>
  <si>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</si>
  <si>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</si>
  <si>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</si>
  <si>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</si>
  <si>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</si>
  <si>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</si>
  <si>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</si>
  <si>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</si>
  <si>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</si>
  <si>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</si>
  <si>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</si>
  <si>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</si>
  <si>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</si>
  <si>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</si>
  <si>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</si>
  <si>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</si>
  <si>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</si>
  <si>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</si>
  <si>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</si>
  <si>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</si>
  <si>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</si>
  <si>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</si>
  <si>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</si>
  <si>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</si>
  <si>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</si>
  <si>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</si>
  <si>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</si>
  <si>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</si>
  <si>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</si>
  <si>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</si>
  <si>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</si>
  <si>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</si>
  <si>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</si>
  <si>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</si>
  <si>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</si>
  <si>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</si>
  <si>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</si>
  <si>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</si>
  <si>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</si>
  <si>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</si>
  <si>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</si>
  <si>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</si>
  <si>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</si>
  <si>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</si>
  <si>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</si>
  <si>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</si>
  <si>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</si>
  <si>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</si>
  <si>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</si>
  <si>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</si>
  <si>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</si>
  <si>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</si>
  <si>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</si>
  <si>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</si>
  <si>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</si>
  <si>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</si>
  <si>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</si>
  <si>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</si>
  <si>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</si>
  <si>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</si>
  <si>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</si>
  <si>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</si>
  <si>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</si>
  <si>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</si>
  <si>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</si>
  <si>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</si>
  <si>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</si>
  <si>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</si>
  <si>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</si>
  <si>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</si>
  <si>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</si>
  <si>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</si>
  <si>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</si>
  <si>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</si>
  <si>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</si>
  <si>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</si>
  <si>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</si>
  <si>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</si>
  <si>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</si>
  <si>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</si>
  <si>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</si>
  <si>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</si>
  <si>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</si>
  <si>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</si>
  <si>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</si>
  <si>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</si>
  <si>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</si>
  <si>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</si>
  <si>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</si>
  <si>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</si>
  <si>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</si>
  <si>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</si>
  <si>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</si>
  <si>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</si>
  <si>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</si>
  <si>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</si>
  <si>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</si>
  <si>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</si>
  <si>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</si>
  <si>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</si>
  <si>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</si>
  <si>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</si>
  <si>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</si>
  <si>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</si>
  <si>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</si>
  <si>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</si>
  <si>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</si>
  <si>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</si>
  <si>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</si>
  <si>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</si>
  <si>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</si>
  <si>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</si>
  <si>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</si>
  <si>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</si>
  <si>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</si>
  <si>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</si>
  <si>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</si>
  <si>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</si>
  <si>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</si>
  <si>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</si>
  <si>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</si>
  <si>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</si>
  <si>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</si>
  <si>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</si>
  <si>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</si>
  <si>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</si>
  <si>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</si>
  <si>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</si>
  <si>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</si>
  <si>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</si>
  <si>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</si>
  <si>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</si>
  <si>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</si>
  <si>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</si>
  <si>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</si>
  <si>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</si>
  <si>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</si>
  <si>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</si>
  <si>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</si>
  <si>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</si>
  <si>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</si>
  <si>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</si>
  <si>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</si>
  <si>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</si>
  <si>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</si>
  <si>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</si>
  <si>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</si>
  <si>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</si>
  <si>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</si>
  <si>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</si>
  <si>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</si>
  <si>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</si>
  <si>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</si>
  <si>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</si>
  <si>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</si>
  <si>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</si>
  <si>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</si>
  <si>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</si>
  <si>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</si>
  <si>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</si>
  <si>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</si>
  <si>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</si>
  <si>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</si>
  <si>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</si>
  <si>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</si>
  <si>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</si>
  <si>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</si>
  <si>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</si>
  <si>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</si>
  <si>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</si>
  <si>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</si>
  <si>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</si>
  <si>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</si>
  <si>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</si>
  <si>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</si>
  <si>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</si>
  <si>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</si>
  <si>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</si>
  <si>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</si>
  <si>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</si>
  <si>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</si>
  <si>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</si>
  <si>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</si>
  <si>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</si>
  <si>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</si>
  <si>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</si>
  <si>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</si>
  <si>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</si>
  <si>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</si>
  <si>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</si>
  <si>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</si>
  <si>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</si>
  <si>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</si>
  <si>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</si>
  <si>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</si>
  <si>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</si>
  <si>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</si>
  <si>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</si>
  <si>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</si>
  <si>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</si>
  <si>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</si>
  <si>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</si>
  <si>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</si>
  <si>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</si>
  <si>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</si>
  <si>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</si>
  <si>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</si>
  <si>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</si>
  <si>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</si>
  <si>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</si>
  <si>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</si>
  <si>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</si>
  <si>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</si>
  <si>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</si>
  <si>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</si>
  <si>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</si>
  <si>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</si>
  <si>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</si>
  <si>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</si>
  <si>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</si>
  <si>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</si>
  <si>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</si>
  <si>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</si>
  <si>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</si>
  <si>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</si>
  <si>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</si>
  <si>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</si>
  <si>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</si>
  <si>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</si>
  <si>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</si>
  <si>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</si>
  <si>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</si>
  <si>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</si>
  <si>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</si>
  <si>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</si>
  <si>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</si>
  <si>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</si>
  <si>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</si>
  <si>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</si>
  <si>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</si>
  <si>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</si>
  <si>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</si>
  <si>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</si>
  <si>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</si>
  <si>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</si>
  <si>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</si>
  <si>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</si>
  <si>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</si>
  <si>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</si>
  <si>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</si>
  <si>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</si>
  <si>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</si>
  <si>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</si>
  <si>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</si>
  <si>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</si>
  <si>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</si>
  <si>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</si>
  <si>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</si>
  <si>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</si>
  <si>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</si>
  <si>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</si>
  <si>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</si>
  <si>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</si>
  <si>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</si>
  <si>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</si>
  <si>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</si>
  <si>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</si>
  <si>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</si>
  <si>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</si>
  <si>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</si>
  <si>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</si>
  <si>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</si>
  <si>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</si>
  <si>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</si>
  <si>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</si>
  <si>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</si>
  <si>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</si>
  <si>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</si>
  <si>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</si>
  <si>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</si>
  <si>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</si>
  <si>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</si>
  <si>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</si>
  <si>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</si>
  <si>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</si>
  <si>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</si>
  <si>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</si>
  <si>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</si>
  <si>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</si>
  <si>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</si>
  <si>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</si>
  <si>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</si>
  <si>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</si>
  <si>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</si>
  <si>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</si>
  <si>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</si>
  <si>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</si>
  <si>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</si>
  <si>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</si>
  <si>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</si>
  <si>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</si>
  <si>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</si>
  <si>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</si>
  <si>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</si>
  <si>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</si>
  <si>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</si>
  <si>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</si>
  <si>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</si>
  <si>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</si>
  <si>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</si>
  <si>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</si>
  <si>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</si>
  <si>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</si>
  <si>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</si>
  <si>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</si>
  <si>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</si>
  <si>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</si>
  <si>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</si>
  <si>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</si>
  <si>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</si>
  <si>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</si>
  <si>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</si>
  <si>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</si>
  <si>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</si>
  <si>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</si>
  <si>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</si>
  <si>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</si>
  <si>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</si>
  <si>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</si>
  <si>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</si>
  <si>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</si>
  <si>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</si>
  <si>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</si>
  <si>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</si>
  <si>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</si>
  <si>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</si>
  <si>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</si>
  <si>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</si>
  <si>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</si>
  <si>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</si>
  <si>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</si>
  <si>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</si>
  <si>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</si>
  <si>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</si>
  <si>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</si>
  <si>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</si>
  <si>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</si>
  <si>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</si>
  <si>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</si>
  <si>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</si>
  <si>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</si>
  <si>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</si>
  <si>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</si>
  <si>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</si>
  <si>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</si>
  <si>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</si>
  <si>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</si>
  <si>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</si>
  <si>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</si>
  <si>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</si>
  <si>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</si>
  <si>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</si>
  <si>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</si>
  <si>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</si>
  <si>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</si>
  <si>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</si>
  <si>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</si>
  <si>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</si>
  <si>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</si>
  <si>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</si>
  <si>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</si>
  <si>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</si>
  <si>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</si>
  <si>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</si>
  <si>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</si>
  <si>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</si>
  <si>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</si>
  <si>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</si>
  <si>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</si>
  <si>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</si>
  <si>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</si>
  <si>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</si>
  <si>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</si>
  <si>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</si>
  <si>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</si>
  <si>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</si>
  <si>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</si>
  <si>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</si>
  <si>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</si>
  <si>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</si>
  <si>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</si>
  <si>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</si>
  <si>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</si>
  <si>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</si>
  <si>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</si>
  <si>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</si>
  <si>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</si>
  <si>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</si>
  <si>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</si>
  <si>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</si>
  <si>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</si>
  <si>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</si>
  <si>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</si>
  <si>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</si>
  <si>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</si>
  <si>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</si>
  <si>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</si>
  <si>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</si>
  <si>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</si>
  <si>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</si>
  <si>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</si>
  <si>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</si>
  <si>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</si>
  <si>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</si>
  <si>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</si>
  <si>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</si>
  <si>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</si>
  <si>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</si>
  <si>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</si>
  <si>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</si>
  <si>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</si>
  <si>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</si>
  <si>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</si>
  <si>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</si>
  <si>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</si>
  <si>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</si>
  <si>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</si>
  <si>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</si>
  <si>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</si>
  <si>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</si>
  <si>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</si>
  <si>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</si>
  <si>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</si>
  <si>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</si>
  <si>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</si>
  <si>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</si>
  <si>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</si>
  <si>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</si>
  <si>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</si>
  <si>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</si>
  <si>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</si>
  <si>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</si>
  <si>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</si>
  <si>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</si>
  <si>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</si>
  <si>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</si>
  <si>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</si>
  <si>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</si>
  <si>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</si>
  <si>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</si>
  <si>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</si>
  <si>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</si>
  <si>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</si>
  <si>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</si>
  <si>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</si>
  <si>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</si>
  <si>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</si>
  <si>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</si>
  <si>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</si>
  <si>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</si>
  <si>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</si>
  <si>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</si>
  <si>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</si>
  <si>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</si>
  <si>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</si>
  <si>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</si>
  <si>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</si>
  <si>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</si>
  <si>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</si>
  <si>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</si>
  <si>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</si>
  <si>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</si>
  <si>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</si>
  <si>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</si>
  <si>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</si>
  <si>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</si>
  <si>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</si>
  <si>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</si>
  <si>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</si>
  <si>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</si>
  <si>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</si>
  <si>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</si>
  <si>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</si>
  <si>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</si>
  <si>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</si>
  <si>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</si>
  <si>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</si>
  <si>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</si>
  <si>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</si>
  <si>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</si>
  <si>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</si>
  <si>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</si>
  <si>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</si>
  <si>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</si>
  <si>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</si>
  <si>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</si>
  <si>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</si>
  <si>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</si>
  <si>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</si>
  <si>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</si>
  <si>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</si>
  <si>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</si>
  <si>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</si>
  <si>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</si>
  <si>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</si>
  <si>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</si>
  <si>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</si>
  <si>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</si>
  <si>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</si>
  <si>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</si>
  <si>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</si>
  <si>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</si>
  <si>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</si>
  <si>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</si>
  <si>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</si>
  <si>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</si>
  <si>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</si>
  <si>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</si>
  <si>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</si>
  <si>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</si>
  <si>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</si>
  <si>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</si>
  <si>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</si>
  <si>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</si>
  <si>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</si>
  <si>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</si>
  <si>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</si>
  <si>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</si>
  <si>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</si>
  <si>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</si>
  <si>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</si>
  <si>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</si>
  <si>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</si>
  <si>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</si>
  <si>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</si>
  <si>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</si>
  <si>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</si>
  <si>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</si>
  <si>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</si>
  <si>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</si>
  <si>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</si>
  <si>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</si>
  <si>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</si>
  <si>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</si>
  <si>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</si>
  <si>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</si>
  <si>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</si>
  <si>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</si>
  <si>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</si>
  <si>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</si>
  <si>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</si>
  <si>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</si>
  <si>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</si>
  <si>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</si>
  <si>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</si>
  <si>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</si>
  <si>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</si>
  <si>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</si>
  <si>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</si>
  <si>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</si>
  <si>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</si>
  <si>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</si>
  <si>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</si>
  <si>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</si>
  <si>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</si>
  <si>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</si>
  <si>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</si>
  <si>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</si>
  <si>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</si>
  <si>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</si>
  <si>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</si>
  <si>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</si>
  <si>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</si>
  <si>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</si>
  <si>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</si>
  <si>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</si>
  <si>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</si>
  <si>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</si>
  <si>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</si>
  <si>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</si>
  <si>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</si>
  <si>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</si>
  <si>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</si>
  <si>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</si>
  <si>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</si>
  <si>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</si>
  <si>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</si>
  <si>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</si>
  <si>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</si>
  <si>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</si>
  <si>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</si>
  <si>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</si>
  <si>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</si>
  <si>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</si>
  <si>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</si>
  <si>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</si>
  <si>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</si>
  <si>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</si>
  <si>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</si>
  <si>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</si>
  <si>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</si>
  <si>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</si>
  <si>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</si>
  <si>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</si>
  <si>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</si>
  <si>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</si>
  <si>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</si>
  <si>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</si>
  <si>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</si>
  <si>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</si>
  <si>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</si>
  <si>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</si>
  <si>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</si>
  <si>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</si>
  <si>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</si>
  <si>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</si>
  <si>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</si>
  <si>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</si>
  <si>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</si>
  <si>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</si>
  <si>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</si>
  <si>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</si>
  <si>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</si>
  <si>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</si>
  <si>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</si>
  <si>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</si>
  <si>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</si>
  <si>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</si>
  <si>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</si>
  <si>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</si>
  <si>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</si>
  <si>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</si>
  <si>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</si>
  <si>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</si>
  <si>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</si>
  <si>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</si>
  <si>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</si>
  <si>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</si>
  <si>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</si>
  <si>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</si>
  <si>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</si>
  <si>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</si>
  <si>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</si>
  <si>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</si>
  <si>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</si>
  <si>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</si>
  <si>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</si>
  <si>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</si>
  <si>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</si>
  <si>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</si>
  <si>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</si>
  <si>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</si>
  <si>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</si>
  <si>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</si>
  <si>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</si>
  <si>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</si>
  <si>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</si>
  <si>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</si>
  <si>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</si>
  <si>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</si>
  <si>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</si>
  <si>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</si>
  <si>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</si>
  <si>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</si>
  <si>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</si>
  <si>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</si>
  <si>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</si>
  <si>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</si>
  <si>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</si>
  <si>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</si>
  <si>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</si>
  <si>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</si>
  <si>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</si>
  <si>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</si>
  <si>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</si>
  <si>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</si>
  <si>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</si>
  <si>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</si>
  <si>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</si>
  <si>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</si>
  <si>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</si>
  <si>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</si>
  <si>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</si>
  <si>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</si>
  <si>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</si>
  <si>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</si>
  <si>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</si>
  <si>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</si>
  <si>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</si>
  <si>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</si>
  <si>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</si>
  <si>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</si>
  <si>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</si>
  <si>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</si>
  <si>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</si>
  <si>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</si>
  <si>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</si>
  <si>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</si>
  <si>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</si>
  <si>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</si>
  <si>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</si>
  <si>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</si>
  <si>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</si>
  <si>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</si>
  <si>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</si>
  <si>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</si>
  <si>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</si>
  <si>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</si>
  <si>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</si>
  <si>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</si>
  <si>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</si>
  <si>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</si>
  <si>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</si>
  <si>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</si>
  <si>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</si>
  <si>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</si>
  <si>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</si>
  <si>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</si>
  <si>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</si>
  <si>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</si>
  <si>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</si>
  <si>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</si>
  <si>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</si>
  <si>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</si>
  <si>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</si>
  <si>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</si>
  <si>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</si>
  <si>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</si>
  <si>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</si>
  <si>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</si>
  <si>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</si>
  <si>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</si>
  <si>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</si>
  <si>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</si>
  <si>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</si>
  <si>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</si>
  <si>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</si>
  <si>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</si>
  <si>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</si>
  <si>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</si>
  <si>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</si>
  <si>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</si>
  <si>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</si>
  <si>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</si>
  <si>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</si>
  <si>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</si>
  <si>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</si>
  <si>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</si>
  <si>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</si>
  <si>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</si>
  <si>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</si>
  <si>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</si>
  <si>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</si>
  <si>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</si>
  <si>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</si>
  <si>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</si>
  <si>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</si>
  <si>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</si>
  <si>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</si>
  <si>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</si>
  <si>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</si>
  <si>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</si>
  <si>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</si>
  <si>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</si>
  <si>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</si>
  <si>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</si>
  <si>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</si>
  <si>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</si>
  <si>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</si>
  <si>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</si>
  <si>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</si>
  <si>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</si>
  <si>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</si>
  <si>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</si>
  <si>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</si>
  <si>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</si>
  <si>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</si>
  <si>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</si>
  <si>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</si>
  <si>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</si>
  <si>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</si>
  <si>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</si>
  <si>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</si>
  <si>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</si>
  <si>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</si>
  <si>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</si>
  <si>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</si>
  <si>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</si>
  <si>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</si>
  <si>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</si>
  <si>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</si>
  <si>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</si>
  <si>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</si>
  <si>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</si>
  <si>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</si>
  <si>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</si>
  <si>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</si>
  <si>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</si>
  <si>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</si>
  <si>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</si>
  <si>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</si>
  <si>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</si>
  <si>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</si>
  <si>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</si>
  <si>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</si>
  <si>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</si>
  <si>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</si>
  <si>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</si>
  <si>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</si>
  <si>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</si>
  <si>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</si>
  <si>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</si>
  <si>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</si>
  <si>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</si>
  <si>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</si>
  <si>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</si>
  <si>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</si>
  <si>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</si>
  <si>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</si>
  <si>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</si>
  <si>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</si>
  <si>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</si>
  <si>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</si>
  <si>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</si>
  <si>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</si>
  <si>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</si>
  <si>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</si>
  <si>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</si>
  <si>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</si>
  <si>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</si>
  <si>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</si>
  <si>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</si>
  <si>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</si>
  <si>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</si>
  <si>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</si>
  <si>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</si>
  <si>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</si>
  <si>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</si>
  <si>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</si>
  <si>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</si>
  <si>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</si>
  <si>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</si>
  <si>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</si>
  <si>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</si>
  <si>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</si>
  <si>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</si>
  <si>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</si>
  <si>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</si>
  <si>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</si>
  <si>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</si>
  <si>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</si>
  <si>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</si>
  <si>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</si>
  <si>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</si>
  <si>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</si>
  <si>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</si>
  <si>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</si>
  <si>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</si>
  <si>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</si>
  <si>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</si>
  <si>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</si>
  <si>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</si>
  <si>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</si>
  <si>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</si>
  <si>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</si>
  <si>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</si>
  <si>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</si>
  <si>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</si>
  <si>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</si>
  <si>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</si>
  <si>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</si>
  <si>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</si>
  <si>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</si>
  <si>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</si>
  <si>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</si>
  <si>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</si>
  <si>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</si>
  <si>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</si>
  <si>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</si>
  <si>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</si>
  <si>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</si>
  <si>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</si>
  <si>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</si>
  <si>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</si>
  <si>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</si>
  <si>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</si>
  <si>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</si>
  <si>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</si>
  <si>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</si>
  <si>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</si>
  <si>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</si>
  <si>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</si>
  <si>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</si>
  <si>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</si>
  <si>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</si>
  <si>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</si>
  <si>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</si>
  <si>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</si>
  <si>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</si>
  <si>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</si>
  <si>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</si>
  <si>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</si>
  <si>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</si>
  <si>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</si>
  <si>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</si>
  <si>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</si>
  <si>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</si>
  <si>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</si>
  <si>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</si>
  <si>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</si>
  <si>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</si>
  <si>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</si>
  <si>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</si>
  <si>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</si>
  <si>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</si>
  <si>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</si>
  <si>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</si>
  <si>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</si>
  <si>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</si>
  <si>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</si>
  <si>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</si>
  <si>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</si>
  <si>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</si>
  <si>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</si>
  <si>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</si>
  <si>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</si>
  <si>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</si>
  <si>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</si>
  <si>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</si>
  <si>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</si>
  <si>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</si>
  <si>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</si>
  <si>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</si>
  <si>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</si>
  <si>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</si>
  <si>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</si>
  <si>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</si>
  <si>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</si>
  <si>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</si>
  <si>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</si>
  <si>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</si>
  <si>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</si>
  <si>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</si>
  <si>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</si>
  <si>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</si>
  <si>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</si>
  <si>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</si>
  <si>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</si>
  <si>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</si>
  <si>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</si>
  <si>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</si>
  <si>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</si>
  <si>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</si>
  <si>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</si>
  <si>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</si>
  <si>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</si>
  <si>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</si>
  <si>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</si>
  <si>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</si>
  <si>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</si>
  <si>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</si>
  <si>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</si>
  <si>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</si>
  <si>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</si>
  <si>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</si>
  <si>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</si>
  <si>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</si>
  <si>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</si>
  <si>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</si>
  <si>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</si>
  <si>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</si>
  <si>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</si>
  <si>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</si>
  <si>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</si>
  <si>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</si>
  <si>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</si>
  <si>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</si>
  <si>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</si>
  <si>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</si>
  <si>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</si>
  <si>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</si>
  <si>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</si>
  <si>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</si>
  <si>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</si>
  <si>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</si>
  <si>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</si>
  <si>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</si>
  <si>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</si>
  <si>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</si>
  <si>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</si>
  <si>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</si>
  <si>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</si>
  <si>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</si>
  <si>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</si>
  <si>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</si>
  <si>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</si>
  <si>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</si>
  <si>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</si>
  <si>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</si>
  <si>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</si>
  <si>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</si>
  <si>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</si>
  <si>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</si>
  <si>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</si>
  <si>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</si>
  <si>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</si>
  <si>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</si>
  <si>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</si>
  <si>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</si>
  <si>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</si>
  <si>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</si>
  <si>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</si>
  <si>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</si>
  <si>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</si>
  <si>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</si>
  <si>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</si>
  <si>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</si>
  <si>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</si>
  <si>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</si>
  <si>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</si>
  <si>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</si>
  <si>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</si>
  <si>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</si>
  <si>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</si>
  <si>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</si>
  <si>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</si>
  <si>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</si>
  <si>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</si>
  <si>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</si>
  <si>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</si>
  <si>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</si>
  <si>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</si>
  <si>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</si>
  <si>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</si>
  <si>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</si>
  <si>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</si>
  <si>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</si>
  <si>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</si>
  <si>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</si>
  <si>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</si>
  <si>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</si>
  <si>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</si>
  <si>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</si>
  <si>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</si>
  <si>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</si>
  <si>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</si>
  <si>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</si>
  <si>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</si>
  <si>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</si>
  <si>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</si>
  <si>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</si>
  <si>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</si>
  <si>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</si>
  <si>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</si>
  <si>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</si>
  <si>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</si>
  <si>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</si>
  <si>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</si>
  <si>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</si>
  <si>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</si>
  <si>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</si>
  <si>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</si>
  <si>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</si>
  <si>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</si>
  <si>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</si>
  <si>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</si>
  <si>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</si>
  <si>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</si>
  <si>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</si>
  <si>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</si>
  <si>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</si>
  <si>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</si>
  <si>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</si>
  <si>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</si>
  <si>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</si>
  <si>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</si>
  <si>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</si>
  <si>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</si>
  <si>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</si>
  <si>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</si>
  <si>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</si>
  <si>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</si>
  <si>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</si>
  <si>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</si>
  <si>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</si>
  <si>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</si>
  <si>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</si>
  <si>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</si>
  <si>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</si>
  <si>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</si>
  <si>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</si>
  <si>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</si>
  <si>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</si>
  <si>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</si>
  <si>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</si>
  <si>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</si>
  <si>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</si>
  <si>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</si>
  <si>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</si>
  <si>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</si>
  <si>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</si>
  <si>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</si>
  <si>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</si>
  <si>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</si>
  <si>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</si>
  <si>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</si>
  <si>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</si>
  <si>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</si>
  <si>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</si>
  <si>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</si>
  <si>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</si>
  <si>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</si>
  <si>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</si>
  <si>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</si>
  <si>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</si>
  <si>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</si>
  <si>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</si>
  <si>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</si>
  <si>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</si>
  <si>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</si>
  <si>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</si>
  <si>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</si>
  <si>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</si>
  <si>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</si>
  <si>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</si>
  <si>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</si>
  <si>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</si>
  <si>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</si>
  <si>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</si>
  <si>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</si>
  <si>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</si>
  <si>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</si>
  <si>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</si>
  <si>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</si>
  <si>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</si>
  <si>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</si>
  <si>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</si>
  <si>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</si>
  <si>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</si>
  <si>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</si>
  <si>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</si>
  <si>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</si>
  <si>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</si>
  <si>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</si>
  <si>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</si>
  <si>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</si>
  <si>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</si>
  <si>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</si>
  <si>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</si>
  <si>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</si>
  <si>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</si>
  <si>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</si>
  <si>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</si>
  <si>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</si>
  <si>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</si>
  <si>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</si>
  <si>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</si>
  <si>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</si>
  <si>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</si>
  <si>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</si>
  <si>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</si>
  <si>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</si>
  <si>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</si>
  <si>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</si>
  <si>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</si>
  <si>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</si>
  <si>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</si>
  <si>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</si>
  <si>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</si>
  <si>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</si>
  <si>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</si>
  <si>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</si>
  <si>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</si>
  <si>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</si>
  <si>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</si>
  <si>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</si>
  <si>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</si>
  <si>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</si>
  <si>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</si>
  <si>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</si>
  <si>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</si>
  <si>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</si>
  <si>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</si>
  <si>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</si>
  <si>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</si>
  <si>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</si>
  <si>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</si>
  <si>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</si>
  <si>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</si>
  <si>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</si>
  <si>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</si>
  <si>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</si>
  <si>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</si>
  <si>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</si>
  <si>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</si>
  <si>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</si>
  <si>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</si>
  <si>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</si>
  <si>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</si>
  <si>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</si>
  <si>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</si>
  <si>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</si>
  <si>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</si>
  <si>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</si>
  <si>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</si>
  <si>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</si>
  <si>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</si>
  <si>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</si>
  <si>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</si>
  <si>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</si>
  <si>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</si>
  <si>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</si>
  <si>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</si>
  <si>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</si>
  <si>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</si>
  <si>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</si>
  <si>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</si>
  <si>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</si>
  <si>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</si>
  <si>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</si>
  <si>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</si>
  <si>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</si>
  <si>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</si>
  <si>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</si>
  <si>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</si>
  <si>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</si>
  <si>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</si>
  <si>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</si>
  <si>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</si>
  <si>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</si>
  <si>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</si>
  <si>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</si>
  <si>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</si>
  <si>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</si>
  <si>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</si>
  <si>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</si>
  <si>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</si>
  <si>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</si>
  <si>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</si>
  <si>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</si>
  <si>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</si>
  <si>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</si>
  <si>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</si>
  <si>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</si>
  <si>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</si>
  <si>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</si>
  <si>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</si>
  <si>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</si>
  <si>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</si>
  <si>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</si>
  <si>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</si>
  <si>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</si>
  <si>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</si>
  <si>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</si>
  <si>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</si>
  <si>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</si>
  <si>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</si>
  <si>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</si>
  <si>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</si>
  <si>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</si>
  <si>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</si>
  <si>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</si>
  <si>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</si>
  <si>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</si>
  <si>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</si>
  <si>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</si>
  <si>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</si>
  <si>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</si>
  <si>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</si>
  <si>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</si>
  <si>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</si>
  <si>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</si>
  <si>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</si>
  <si>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</si>
  <si>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</si>
  <si>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</si>
  <si>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</si>
  <si>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</si>
  <si>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</si>
  <si>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</si>
  <si>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</si>
  <si>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</si>
  <si>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</si>
  <si>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</si>
  <si>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</si>
  <si>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</si>
  <si>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</si>
  <si>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</si>
  <si>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</si>
  <si>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</si>
  <si>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</si>
  <si>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</si>
  <si>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</si>
  <si>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</si>
  <si>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</si>
  <si>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</si>
  <si>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</si>
  <si>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</si>
  <si>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</si>
  <si>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</si>
  <si>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</si>
  <si>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</si>
  <si>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</si>
  <si>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</si>
  <si>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</si>
  <si>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</si>
  <si>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</si>
  <si>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</si>
  <si>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</si>
  <si>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</si>
  <si>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</si>
  <si>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</si>
  <si>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</si>
  <si>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</si>
  <si>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</si>
  <si>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</si>
  <si>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</si>
  <si>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</si>
  <si>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</si>
  <si>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</si>
  <si>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</si>
  <si>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</si>
  <si>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</si>
  <si>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</si>
  <si>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</si>
  <si>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</si>
  <si>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</si>
  <si>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</si>
  <si>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</si>
  <si>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</si>
  <si>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</si>
  <si>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</si>
  <si>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</si>
  <si>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</si>
  <si>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</si>
  <si>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</si>
  <si>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</si>
  <si>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</si>
  <si>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</si>
  <si>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</si>
  <si>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</si>
  <si>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</si>
  <si>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</si>
  <si>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</si>
  <si>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</si>
  <si>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</si>
  <si>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</si>
  <si>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</si>
  <si>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</si>
  <si>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</si>
  <si>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</si>
  <si>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</si>
  <si>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</si>
  <si>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</si>
  <si>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</si>
  <si>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</si>
  <si>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</si>
  <si>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</si>
  <si>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</si>
  <si>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</si>
  <si>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</si>
  <si>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</si>
  <si>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</si>
  <si>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</si>
  <si>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</si>
  <si>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</si>
  <si>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</si>
  <si>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</si>
  <si>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</si>
  <si>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</si>
  <si>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</si>
  <si>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</si>
  <si>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</si>
  <si>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</si>
  <si>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</si>
  <si>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</si>
  <si>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</si>
  <si>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</si>
  <si>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</si>
  <si>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</si>
  <si>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</si>
  <si>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</si>
  <si>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</si>
  <si>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</si>
  <si>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</si>
  <si>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</si>
  <si>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</si>
  <si>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</si>
  <si>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</si>
  <si>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</si>
  <si>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</si>
  <si>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</si>
  <si>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</si>
  <si>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</si>
  <si>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</si>
  <si>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</si>
  <si>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</si>
  <si>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</si>
  <si>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</si>
  <si>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</si>
  <si>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</si>
  <si>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</si>
  <si>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</si>
  <si>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</si>
  <si>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</si>
  <si>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</si>
  <si>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</si>
  <si>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</si>
  <si>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</si>
  <si>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</si>
  <si>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</si>
  <si>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</si>
  <si>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</si>
  <si>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</si>
  <si>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</si>
  <si>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</si>
  <si>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</si>
  <si>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</si>
  <si>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</si>
  <si>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</si>
  <si>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</si>
  <si>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</si>
  <si>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</si>
  <si>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</si>
  <si>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</si>
  <si>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</si>
  <si>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</si>
  <si>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</si>
  <si>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</si>
  <si>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</si>
  <si>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</si>
  <si>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</si>
  <si>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</si>
  <si>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</si>
  <si>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</si>
  <si>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</si>
  <si>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</si>
  <si>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</si>
  <si>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</si>
  <si>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</si>
  <si>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</si>
  <si>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</si>
  <si>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</si>
  <si>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</si>
  <si>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</si>
  <si>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</si>
  <si>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</si>
  <si>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</si>
  <si>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</si>
  <si>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</si>
  <si>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</si>
  <si>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</si>
  <si>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</si>
  <si>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</si>
  <si>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</si>
  <si>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</si>
  <si>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</si>
  <si>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</si>
  <si>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</si>
  <si>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</si>
  <si>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</si>
  <si>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</si>
  <si>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</si>
  <si>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</si>
  <si>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</si>
  <si>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</si>
  <si>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</si>
  <si>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</si>
  <si>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</si>
  <si>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</si>
  <si>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</si>
  <si>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</si>
  <si>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</si>
  <si>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</si>
  <si>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</si>
  <si>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</si>
  <si>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</si>
  <si>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</si>
  <si>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</si>
  <si>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</si>
  <si>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</si>
  <si>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</si>
  <si>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</si>
  <si>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</si>
  <si>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</si>
  <si>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</si>
  <si>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</si>
  <si>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</si>
  <si>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</si>
  <si>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</si>
  <si>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</si>
  <si>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</si>
  <si>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</si>
  <si>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</si>
  <si>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</si>
  <si>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</si>
  <si>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</si>
  <si>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</si>
  <si>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</si>
  <si>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</si>
  <si>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</si>
  <si>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</si>
  <si>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</si>
  <si>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</si>
  <si>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</si>
  <si>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</si>
  <si>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</si>
  <si>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</si>
  <si>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</si>
  <si>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</si>
  <si>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</si>
  <si>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</si>
  <si>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</si>
  <si>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</si>
  <si>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</si>
  <si>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</si>
  <si>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</si>
  <si>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</si>
  <si>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</si>
  <si>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</si>
  <si>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</si>
  <si>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</si>
  <si>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</si>
  <si>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</si>
  <si>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</si>
  <si>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</si>
  <si>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</si>
  <si>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</si>
  <si>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</si>
  <si>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</si>
  <si>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</si>
  <si>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</si>
  <si>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</si>
  <si>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</si>
  <si>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</si>
  <si>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</si>
  <si>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</si>
  <si>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</si>
  <si>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</si>
  <si>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</si>
  <si>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</si>
  <si>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</si>
  <si>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</si>
  <si>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</si>
  <si>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</si>
  <si>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</si>
  <si>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</si>
  <si>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</si>
  <si>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</si>
  <si>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</si>
  <si>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</si>
  <si>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</si>
  <si>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</si>
  <si>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</si>
  <si>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</si>
  <si>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</si>
  <si>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</si>
  <si>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</si>
  <si>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</si>
  <si>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</si>
  <si>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</si>
  <si>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</si>
  <si>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</si>
  <si>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</si>
  <si>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</si>
  <si>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</si>
  <si>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</si>
  <si>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</si>
  <si>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</si>
  <si>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</si>
  <si>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</si>
  <si>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</si>
  <si>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</si>
  <si>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</si>
  <si>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</si>
  <si>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</si>
  <si>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</si>
  <si>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</si>
  <si>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</si>
  <si>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</si>
  <si>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</si>
  <si>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</si>
  <si>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</si>
  <si>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</si>
  <si>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</si>
  <si>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</si>
  <si>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</si>
  <si>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</si>
  <si>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</si>
  <si>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</si>
  <si>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</si>
  <si>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</si>
  <si>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</si>
  <si>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</si>
  <si>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</si>
  <si>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</si>
  <si>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</si>
  <si>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</si>
  <si>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</si>
  <si>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</si>
  <si>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</si>
  <si>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</si>
  <si>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</si>
  <si>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</si>
  <si>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</si>
  <si>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</si>
  <si>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</si>
  <si>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</si>
  <si>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</si>
  <si>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</si>
  <si>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</si>
  <si>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</si>
  <si>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</si>
  <si>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</si>
  <si>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</si>
  <si>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</si>
  <si>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</si>
  <si>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</si>
  <si>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</si>
  <si>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</si>
  <si>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</si>
  <si>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</si>
  <si>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</si>
  <si>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</si>
  <si>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</si>
  <si>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</si>
  <si>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</si>
  <si>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</si>
  <si>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</si>
  <si>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</si>
  <si>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</si>
  <si>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</si>
  <si>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</si>
  <si>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</si>
  <si>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</si>
  <si>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</si>
  <si>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</si>
  <si>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</si>
  <si>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</si>
  <si>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</si>
  <si>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</si>
  <si>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</si>
  <si>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</si>
  <si>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</si>
  <si>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</si>
  <si>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</si>
  <si>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</si>
  <si>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</si>
  <si>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</si>
  <si>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</si>
  <si>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</si>
  <si>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</si>
  <si>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</si>
  <si>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</si>
  <si>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</si>
  <si>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</si>
  <si>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</si>
  <si>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</si>
  <si>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</si>
  <si>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</si>
  <si>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</si>
  <si>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</si>
  <si>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</si>
  <si>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</si>
  <si>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</si>
  <si>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</si>
  <si>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</si>
  <si>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</si>
  <si>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</si>
  <si>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</si>
  <si>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</si>
  <si>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</si>
  <si>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</si>
  <si>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</si>
  <si>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</si>
  <si>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</si>
  <si>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</si>
  <si>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</si>
  <si>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</si>
  <si>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</si>
  <si>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</si>
  <si>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</si>
  <si>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</si>
  <si>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</si>
  <si>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</si>
  <si>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</si>
  <si>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</si>
  <si>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</si>
  <si>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</si>
  <si>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</si>
  <si>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</si>
  <si>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</si>
  <si>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</si>
  <si>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</si>
  <si>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</si>
  <si>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</si>
  <si>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</si>
  <si>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</si>
  <si>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</si>
  <si>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</si>
  <si>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</si>
  <si>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</si>
  <si>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</si>
  <si>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</si>
  <si>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</si>
  <si>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</si>
  <si>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</si>
  <si>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</si>
  <si>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</si>
  <si>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</si>
  <si>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</si>
  <si>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</si>
  <si>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</si>
  <si>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</si>
  <si>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</si>
  <si>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</si>
  <si>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</si>
  <si>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</si>
  <si>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</si>
  <si>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</si>
  <si>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</si>
  <si>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</si>
  <si>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</si>
  <si>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</si>
  <si>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</si>
  <si>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</si>
  <si>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</si>
  <si>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</si>
  <si>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</si>
  <si>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</si>
  <si>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</si>
  <si>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</si>
  <si>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</si>
  <si>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</si>
  <si>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</si>
  <si>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</si>
  <si>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</si>
  <si>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</si>
  <si>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</si>
  <si>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</si>
  <si>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</si>
  <si>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</si>
  <si>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</si>
  <si>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</si>
  <si>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</si>
  <si>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</si>
  <si>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</si>
  <si>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</si>
  <si>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</si>
  <si>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</si>
  <si>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</si>
  <si>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</si>
  <si>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</si>
  <si>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</si>
  <si>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</si>
  <si>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</si>
  <si>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</si>
  <si>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</si>
  <si>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</si>
  <si>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</si>
  <si>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</si>
  <si>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</si>
  <si>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</si>
  <si>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</si>
  <si>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</si>
  <si>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</si>
  <si>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</si>
  <si>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</si>
  <si>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</si>
  <si>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</si>
  <si>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</si>
  <si>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</si>
  <si>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</si>
  <si>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</si>
  <si>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</si>
  <si>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</si>
  <si>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</si>
  <si>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</si>
  <si>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</si>
  <si>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</si>
  <si>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</si>
  <si>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</si>
  <si>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</si>
  <si>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</si>
  <si>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</si>
  <si>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</si>
  <si>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</si>
  <si>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</si>
  <si>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</si>
  <si>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</si>
  <si>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</si>
  <si>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</si>
  <si>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</si>
  <si>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</si>
  <si>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</si>
  <si>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</si>
  <si>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</si>
  <si>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</si>
  <si>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</si>
  <si>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</si>
  <si>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</si>
  <si>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</si>
  <si>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</si>
  <si>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</si>
  <si>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</si>
  <si>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</si>
  <si>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</si>
  <si>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</si>
  <si>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</si>
  <si>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</si>
  <si>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</si>
  <si>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</si>
  <si>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</si>
  <si>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</si>
  <si>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</si>
  <si>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</si>
  <si>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</si>
  <si>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</si>
  <si>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</si>
  <si>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</si>
  <si>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</si>
  <si>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</si>
  <si>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</si>
  <si>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</si>
  <si>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</si>
  <si>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</si>
  <si>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</si>
  <si>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</si>
  <si>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</si>
  <si>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</si>
  <si>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</si>
  <si>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</si>
  <si>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</si>
  <si>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</si>
  <si>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</si>
  <si>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</si>
  <si>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</si>
  <si>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</si>
  <si>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</si>
  <si>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</si>
  <si>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</si>
  <si>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</si>
  <si>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</si>
  <si>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</si>
  <si>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</si>
  <si>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</si>
  <si>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</si>
  <si>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</si>
  <si>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</si>
  <si>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</si>
  <si>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</si>
  <si>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</si>
  <si>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</si>
  <si>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</si>
  <si>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</si>
  <si>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</si>
  <si>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</si>
  <si>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</si>
  <si>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</si>
  <si>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</si>
  <si>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</si>
  <si>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</si>
  <si>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</si>
  <si>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</si>
  <si>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</si>
  <si>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</si>
  <si>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</si>
  <si>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</si>
  <si>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</si>
  <si>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</si>
  <si>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</si>
  <si>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</si>
  <si>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</si>
  <si>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</si>
  <si>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</si>
  <si>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</si>
  <si>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</si>
  <si>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</si>
  <si>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</si>
  <si>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</si>
  <si>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</si>
  <si>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</si>
  <si>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</si>
  <si>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</si>
  <si>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</si>
  <si>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</si>
  <si>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</si>
  <si>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</si>
  <si>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</si>
  <si>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</si>
  <si>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</si>
  <si>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</si>
  <si>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</si>
  <si>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</si>
  <si>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</si>
  <si>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</si>
  <si>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</si>
  <si>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</si>
  <si>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</si>
  <si>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</si>
  <si>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</si>
  <si>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</si>
  <si>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</si>
  <si>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</si>
  <si>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</si>
  <si>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</si>
  <si>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</si>
  <si>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</si>
  <si>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</si>
  <si>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</si>
  <si>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</si>
  <si>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</si>
  <si>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</si>
  <si>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</si>
  <si>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</si>
  <si>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</si>
  <si>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</si>
  <si>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</si>
  <si>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</si>
  <si>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</si>
  <si>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</si>
  <si>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</si>
  <si>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</si>
  <si>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</si>
  <si>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</si>
  <si>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</si>
  <si>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</si>
  <si>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</si>
  <si>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</si>
  <si>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</si>
  <si>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</si>
  <si>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</si>
  <si>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</si>
  <si>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</si>
  <si>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</si>
  <si>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</si>
  <si>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</si>
  <si>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</si>
  <si>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</si>
  <si>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</si>
  <si>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</si>
  <si>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</si>
  <si>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</si>
  <si>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</si>
  <si>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</si>
  <si>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</si>
  <si>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</si>
  <si>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</si>
  <si>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</si>
  <si>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</si>
  <si>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</si>
  <si>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</si>
  <si>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</si>
  <si>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</si>
  <si>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</si>
  <si>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</si>
  <si>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</si>
  <si>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</si>
  <si>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</si>
  <si>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</si>
  <si>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</si>
  <si>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</si>
  <si>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</si>
  <si>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</si>
  <si>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</si>
  <si>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</si>
  <si>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</si>
  <si>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</si>
  <si>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</si>
  <si>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</si>
  <si>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</si>
  <si>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</si>
  <si>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</si>
  <si>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</si>
  <si>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</si>
  <si>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</si>
  <si>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</si>
  <si>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</si>
  <si>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</si>
  <si>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</si>
  <si>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</si>
  <si>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</si>
  <si>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</si>
  <si>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</si>
  <si>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</si>
  <si>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</si>
  <si>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</si>
  <si>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</si>
  <si>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</si>
  <si>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</si>
  <si>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</si>
  <si>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</si>
  <si>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</si>
  <si>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</si>
  <si>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</si>
  <si>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</si>
  <si>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</si>
  <si>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</si>
  <si>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</si>
  <si>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</si>
  <si>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</si>
  <si>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</si>
  <si>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</si>
  <si>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</si>
  <si>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</si>
  <si>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</si>
  <si>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</si>
  <si>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</si>
  <si>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</si>
  <si>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</si>
  <si>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</si>
  <si>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</si>
  <si>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</si>
  <si>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</si>
  <si>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</si>
  <si>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</si>
  <si>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</si>
  <si>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</si>
  <si>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</si>
  <si>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</si>
  <si>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</si>
  <si>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</si>
  <si>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</si>
  <si>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</si>
  <si>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</si>
  <si>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</si>
  <si>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</si>
  <si>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</si>
  <si>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</si>
  <si>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</si>
  <si>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</si>
  <si>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</si>
  <si>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</si>
  <si>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</si>
  <si>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</si>
  <si>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</si>
  <si>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</si>
  <si>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</si>
  <si>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</si>
  <si>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</si>
  <si>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</si>
  <si>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</si>
  <si>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</si>
  <si>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</si>
  <si>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</si>
  <si>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</si>
  <si>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</si>
  <si>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</si>
  <si>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</si>
  <si>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</si>
  <si>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</si>
  <si>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</si>
  <si>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</si>
  <si>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</si>
  <si>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</si>
  <si>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</si>
  <si>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</si>
  <si>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</si>
  <si>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</si>
  <si>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</si>
  <si>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</si>
  <si>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</si>
  <si>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</si>
  <si>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</si>
  <si>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</si>
  <si>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</si>
  <si>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</si>
  <si>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</si>
  <si>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</si>
  <si>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</si>
  <si>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</si>
  <si>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</si>
  <si>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</si>
  <si>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</si>
  <si>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</si>
  <si>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</si>
  <si>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</si>
  <si>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</si>
  <si>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</si>
  <si>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</si>
  <si>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</si>
  <si>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</si>
  <si>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</si>
  <si>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</si>
  <si>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</si>
  <si>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</si>
  <si>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</si>
  <si>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</si>
  <si>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</si>
  <si>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</si>
  <si>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</si>
  <si>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</si>
  <si>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</si>
  <si>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</si>
  <si>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</si>
  <si>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</si>
  <si>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</si>
  <si>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</si>
  <si>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</si>
  <si>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</si>
  <si>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</si>
  <si>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</si>
  <si>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</si>
  <si>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</si>
  <si>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</si>
  <si>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</si>
  <si>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</si>
  <si>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</si>
  <si>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</si>
  <si>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</si>
  <si>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</si>
  <si>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</si>
  <si>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</si>
  <si>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</si>
  <si>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</si>
  <si>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</si>
  <si>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</si>
  <si>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</si>
  <si>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</si>
  <si>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</si>
  <si>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</si>
  <si>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</si>
  <si>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</si>
  <si>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</si>
  <si>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</si>
  <si>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</si>
  <si>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</si>
  <si>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</si>
  <si>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</si>
  <si>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</si>
  <si>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</si>
  <si>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</si>
  <si>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</si>
  <si>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</si>
  <si>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</si>
  <si>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</si>
  <si>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</si>
  <si>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</si>
  <si>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</si>
  <si>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</si>
  <si>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</si>
  <si>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</si>
  <si>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</si>
  <si>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</si>
  <si>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</si>
  <si>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</si>
  <si>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</si>
  <si>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</si>
  <si>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</si>
  <si>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</si>
  <si>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</si>
  <si>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</si>
  <si>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</si>
  <si>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</si>
  <si>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</si>
  <si>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</si>
  <si>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</si>
  <si>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</si>
  <si>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</si>
  <si>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</si>
  <si>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</si>
  <si>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</si>
  <si>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</si>
  <si>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</si>
  <si>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</si>
  <si>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</si>
  <si>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</si>
  <si>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</si>
  <si>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</si>
  <si>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</si>
  <si>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</si>
  <si>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</si>
  <si>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</si>
  <si>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</si>
  <si>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</si>
  <si>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</si>
  <si>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</si>
  <si>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</si>
  <si>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</si>
  <si>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</si>
  <si>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</si>
  <si>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</si>
  <si>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</si>
  <si>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</si>
  <si>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</si>
  <si>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</si>
  <si>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</si>
  <si>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</si>
  <si>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</si>
  <si>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</si>
  <si>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</si>
  <si>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</si>
  <si>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</si>
  <si>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</si>
  <si>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</si>
  <si>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</si>
  <si>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</si>
  <si>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</si>
  <si>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</si>
  <si>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</si>
  <si>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</si>
  <si>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</si>
  <si>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</si>
  <si>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</si>
  <si>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</si>
  <si>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</si>
  <si>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</si>
  <si>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</si>
  <si>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</si>
  <si>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</si>
  <si>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</si>
  <si>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</si>
  <si>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</si>
  <si>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</si>
  <si>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</si>
  <si>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</si>
  <si>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</si>
  <si>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</si>
  <si>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</si>
  <si>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</si>
  <si>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</si>
  <si>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</si>
  <si>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</si>
  <si>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</si>
  <si>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</si>
  <si>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</si>
  <si>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</si>
  <si>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</si>
  <si>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</si>
  <si>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</si>
  <si>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</si>
  <si>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</si>
  <si>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</si>
  <si>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</si>
  <si>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</si>
  <si>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</si>
  <si>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</si>
  <si>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</si>
  <si>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</si>
  <si>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</si>
  <si>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</si>
  <si>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</si>
  <si>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</si>
  <si>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</si>
  <si>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</si>
  <si>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</si>
  <si>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</si>
  <si>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</si>
  <si>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</si>
  <si>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</si>
  <si>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</si>
  <si>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</si>
  <si>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</si>
  <si>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</si>
  <si>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</si>
  <si>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</si>
  <si>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</si>
  <si>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</si>
  <si>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</si>
  <si>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</si>
  <si>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</si>
  <si>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</si>
  <si>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</si>
  <si>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</si>
  <si>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</si>
  <si>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</si>
  <si>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</si>
  <si>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</si>
  <si>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</si>
  <si>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</si>
  <si>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</si>
  <si>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</si>
  <si>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</si>
  <si>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</si>
  <si>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</si>
  <si>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</si>
  <si>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</si>
  <si>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</si>
  <si>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</si>
  <si>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</si>
  <si>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</si>
  <si>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</si>
  <si>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</si>
  <si>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</si>
  <si>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</si>
  <si>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</si>
  <si>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</si>
  <si>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</si>
  <si>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</si>
  <si>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</si>
  <si>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</si>
  <si>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</si>
  <si>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</si>
  <si>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</si>
  <si>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</si>
  <si>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</si>
  <si>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</si>
  <si>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</si>
  <si>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</si>
  <si>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</si>
  <si>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</si>
  <si>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</si>
  <si>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</si>
  <si>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</si>
  <si>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</si>
  <si>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</si>
  <si>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</si>
  <si>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</si>
  <si>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</si>
  <si>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</si>
  <si>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</si>
  <si>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</si>
  <si>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</si>
  <si>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</si>
  <si>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</si>
  <si>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</si>
  <si>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</si>
  <si>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</si>
  <si>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</si>
  <si>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</si>
  <si>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</si>
  <si>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</si>
  <si>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</si>
  <si>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</si>
  <si>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</si>
  <si>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</si>
  <si>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</si>
  <si>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</si>
  <si>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</si>
  <si>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</si>
  <si>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</si>
  <si>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</si>
  <si>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</si>
  <si>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</si>
  <si>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</si>
  <si>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</si>
  <si>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</si>
  <si>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</si>
  <si>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</si>
  <si>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</si>
  <si>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</si>
  <si>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</si>
  <si>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</si>
  <si>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</si>
  <si>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</si>
  <si>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</si>
  <si>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</si>
  <si>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</si>
  <si>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</si>
  <si>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</si>
  <si>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</si>
  <si>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</si>
  <si>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</si>
  <si>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</si>
  <si>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</si>
  <si>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</si>
  <si>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</si>
  <si>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</si>
  <si>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</si>
  <si>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</si>
  <si>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</si>
  <si>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</si>
  <si>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</si>
  <si>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</si>
  <si>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</si>
  <si>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</si>
  <si>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</si>
  <si>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</si>
  <si>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</si>
  <si>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</si>
  <si>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</si>
  <si>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</si>
  <si>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</si>
  <si>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</si>
  <si>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</si>
  <si>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</si>
  <si>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</si>
  <si>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</si>
  <si>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</si>
  <si>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</si>
  <si>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</si>
  <si>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</si>
  <si>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</si>
  <si>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</si>
  <si>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</si>
  <si>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</si>
  <si>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</si>
  <si>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</si>
  <si>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</si>
  <si>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</si>
  <si>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</si>
  <si>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</si>
  <si>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</si>
  <si>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</si>
  <si>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</si>
  <si>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</si>
  <si>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</si>
  <si>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</si>
  <si>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</si>
  <si>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</si>
  <si>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</si>
  <si>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</si>
  <si>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</si>
  <si>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</si>
  <si>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</si>
  <si>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</si>
  <si>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</si>
  <si>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</si>
  <si>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</si>
  <si>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</si>
  <si>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</si>
  <si>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</si>
  <si>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</si>
  <si>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</si>
  <si>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</si>
  <si>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</si>
  <si>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</si>
  <si>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</si>
  <si>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</si>
  <si>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</si>
  <si>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</si>
  <si>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</si>
  <si>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</si>
  <si>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</si>
  <si>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</si>
  <si>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</si>
  <si>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</si>
  <si>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</si>
  <si>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</si>
  <si>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</si>
  <si>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</si>
  <si>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</si>
  <si>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</si>
  <si>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</si>
  <si>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</si>
  <si>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</si>
  <si>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</si>
  <si>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</si>
  <si>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</si>
  <si>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</si>
  <si>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</si>
  <si>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</si>
  <si>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</si>
  <si>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</si>
  <si>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</si>
  <si>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</si>
  <si>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</si>
  <si>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</si>
  <si>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</si>
  <si>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</si>
  <si>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</si>
  <si>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</si>
  <si>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</si>
  <si>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</si>
  <si>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</si>
  <si>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</si>
  <si>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</si>
  <si>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</si>
  <si>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</si>
  <si>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</si>
  <si>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</si>
  <si>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</si>
  <si>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</si>
  <si>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</si>
  <si>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</si>
  <si>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</si>
  <si>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</si>
  <si>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</si>
  <si>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</si>
  <si>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</si>
  <si>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</si>
  <si>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</si>
  <si>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</si>
  <si>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</si>
  <si>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</si>
  <si>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</si>
  <si>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</si>
  <si>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</si>
  <si>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</si>
  <si>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</si>
  <si>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</si>
  <si>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</si>
  <si>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</si>
  <si>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</si>
  <si>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</si>
  <si>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</si>
  <si>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</si>
  <si>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</si>
  <si>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</si>
  <si>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</si>
  <si>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</si>
  <si>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</si>
  <si>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</si>
  <si>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</si>
  <si>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</si>
  <si>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</si>
  <si>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</si>
  <si>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</si>
  <si>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</si>
  <si>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</si>
  <si>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</si>
  <si>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</si>
  <si>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</si>
  <si>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</si>
  <si>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</si>
  <si>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</si>
  <si>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</si>
  <si>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</si>
  <si>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</si>
  <si>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</si>
  <si>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</si>
  <si>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</si>
  <si>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</si>
  <si>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</si>
  <si>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</si>
  <si>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</si>
  <si>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</si>
  <si>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</si>
  <si>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</si>
  <si>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</si>
  <si>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</si>
  <si>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</si>
  <si>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</si>
  <si>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</si>
  <si>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</si>
  <si>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</si>
  <si>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</si>
  <si>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</si>
  <si>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</si>
  <si>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</si>
  <si>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</si>
  <si>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</si>
  <si>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</si>
  <si>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</si>
  <si>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</si>
  <si>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</si>
  <si>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</si>
  <si>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</si>
  <si>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</si>
  <si>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</si>
  <si>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</si>
  <si>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</si>
  <si>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</si>
  <si>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</si>
  <si>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</si>
  <si>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</si>
  <si>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</si>
  <si>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</si>
  <si>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</si>
  <si>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</si>
  <si>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</si>
  <si>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</si>
  <si>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</si>
  <si>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</si>
  <si>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</si>
  <si>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</si>
  <si>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</si>
  <si>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</si>
  <si>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</si>
  <si>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</si>
  <si>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</si>
  <si>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</si>
  <si>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</si>
  <si>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</si>
  <si>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</si>
  <si>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</si>
  <si>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</si>
  <si>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</si>
  <si>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</si>
  <si>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</si>
  <si>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</si>
  <si>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</si>
  <si>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</si>
  <si>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</si>
  <si>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</si>
  <si>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</si>
  <si>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</si>
  <si>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</si>
  <si>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</si>
  <si>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</si>
  <si>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</si>
  <si>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</si>
  <si>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</si>
  <si>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</si>
  <si>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</si>
  <si>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</si>
  <si>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</si>
  <si>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</si>
  <si>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</si>
  <si>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</si>
  <si>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</si>
  <si>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</si>
  <si>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</si>
  <si>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</si>
  <si>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</si>
  <si>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</si>
  <si>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</si>
  <si>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</si>
  <si>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</si>
  <si>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</si>
  <si>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</si>
  <si>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</si>
  <si>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</si>
  <si>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</si>
  <si>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</si>
  <si>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</si>
  <si>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</si>
  <si>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</si>
  <si>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</si>
  <si>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</si>
  <si>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</si>
  <si>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</si>
  <si>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</si>
  <si>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</si>
  <si>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</si>
  <si>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</si>
  <si>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</si>
  <si>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</si>
  <si>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</si>
  <si>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</si>
  <si>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</si>
  <si>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</si>
  <si>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</si>
  <si>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</si>
  <si>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</si>
  <si>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</si>
  <si>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</si>
  <si>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</si>
  <si>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</si>
  <si>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</si>
  <si>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</si>
  <si>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</si>
  <si>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</si>
  <si>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</si>
  <si>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</si>
  <si>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</si>
  <si>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</si>
  <si>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</si>
  <si>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</si>
  <si>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</si>
  <si>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</si>
  <si>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</si>
  <si>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</si>
  <si>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</si>
  <si>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</si>
  <si>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</si>
  <si>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</si>
  <si>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</si>
  <si>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</si>
  <si>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</si>
  <si>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</si>
  <si>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</si>
  <si>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</si>
  <si>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</si>
  <si>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</si>
  <si>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</si>
  <si>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</si>
  <si>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</si>
  <si>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</si>
  <si>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</si>
  <si>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</si>
  <si>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</si>
  <si>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</si>
  <si>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</si>
  <si>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</si>
  <si>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</si>
  <si>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</si>
  <si>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</si>
  <si>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</si>
  <si>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</si>
  <si>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</si>
  <si>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</si>
  <si>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</si>
  <si>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</si>
  <si>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</si>
  <si>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</si>
  <si>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</si>
  <si>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</si>
  <si>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</si>
  <si>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</si>
  <si>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</si>
  <si>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</si>
  <si>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</si>
  <si>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</si>
  <si>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</si>
  <si>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</si>
  <si>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</si>
  <si>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</si>
  <si>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</si>
  <si>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</si>
  <si>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</si>
  <si>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</si>
  <si>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</si>
  <si>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</si>
  <si>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</si>
  <si>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</si>
  <si>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</si>
  <si>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</si>
  <si>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</si>
  <si>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</si>
  <si>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</si>
  <si>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</si>
  <si>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</si>
  <si>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</si>
  <si>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</si>
  <si>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</si>
  <si>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</si>
  <si>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</si>
  <si>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</si>
  <si>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</si>
  <si>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</si>
  <si>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</si>
  <si>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</si>
  <si>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</si>
  <si>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</si>
  <si>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</si>
  <si>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</si>
  <si>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</si>
  <si>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</si>
  <si>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</si>
  <si>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</si>
  <si>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</si>
  <si>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</si>
  <si>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</si>
  <si>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</si>
  <si>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</si>
  <si>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</si>
  <si>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</si>
  <si>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</si>
  <si>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</si>
  <si>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</si>
  <si>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</si>
  <si>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</si>
  <si>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</si>
  <si>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</si>
  <si>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</si>
  <si>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</si>
  <si>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</si>
  <si>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</si>
  <si>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</si>
  <si>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</si>
  <si>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</si>
  <si>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</si>
  <si>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</si>
  <si>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</si>
  <si>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</si>
  <si>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</si>
  <si>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</si>
  <si>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</si>
  <si>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</si>
  <si>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</si>
  <si>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</si>
  <si>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</si>
  <si>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</si>
  <si>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</si>
  <si>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</si>
  <si>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</si>
  <si>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</si>
  <si>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</si>
  <si>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</si>
  <si>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</si>
  <si>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</si>
  <si>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</si>
  <si>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</si>
  <si>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</si>
  <si>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</si>
  <si>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</si>
  <si>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</si>
  <si>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</si>
  <si>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</si>
  <si>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</si>
  <si>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</si>
  <si>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</si>
  <si>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</si>
  <si>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</si>
  <si>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</si>
  <si>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</si>
  <si>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</si>
  <si>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</si>
  <si>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</si>
  <si>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</si>
  <si>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</si>
  <si>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</si>
  <si>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</si>
  <si>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</si>
  <si>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</si>
  <si>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</si>
  <si>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</si>
  <si>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</si>
  <si>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</si>
  <si>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</si>
  <si>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</si>
  <si>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</si>
  <si>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</si>
  <si>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</si>
  <si>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</si>
  <si>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</si>
  <si>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</si>
  <si>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</si>
  <si>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</si>
  <si>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</si>
  <si>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</si>
  <si>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</si>
  <si>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</si>
  <si>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</si>
  <si>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</si>
  <si>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</si>
  <si>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</si>
  <si>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</si>
  <si>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</si>
  <si>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</si>
  <si>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</si>
  <si>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</si>
  <si>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</si>
  <si>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</si>
  <si>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</si>
  <si>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</si>
  <si>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</si>
  <si>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</si>
  <si>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</si>
  <si>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</si>
  <si>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</si>
  <si>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</si>
  <si>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</si>
  <si>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</si>
  <si>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</si>
  <si>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</si>
  <si>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</si>
  <si>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</si>
  <si>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</si>
  <si>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</si>
  <si>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</si>
  <si>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</si>
  <si>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</si>
  <si>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</si>
  <si>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</si>
  <si>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</si>
  <si>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</si>
  <si>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</si>
  <si>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</si>
  <si>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</si>
  <si>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</si>
  <si>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</si>
  <si>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</si>
  <si>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</si>
  <si>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</si>
  <si>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</si>
  <si>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</si>
  <si>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</si>
  <si>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</si>
  <si>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</si>
  <si>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</si>
  <si>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</si>
  <si>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</si>
  <si>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</si>
  <si>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</si>
  <si>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</si>
  <si>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</si>
  <si>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</si>
  <si>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</si>
  <si>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</si>
  <si>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</si>
  <si>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</si>
  <si>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</si>
  <si>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</si>
  <si>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</si>
  <si>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</si>
  <si>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</si>
  <si>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</si>
  <si>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</si>
  <si>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</si>
  <si>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</si>
  <si>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</si>
  <si>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</si>
  <si>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</si>
  <si>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</si>
  <si>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</si>
  <si>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</si>
  <si>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</si>
  <si>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</si>
  <si>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</si>
  <si>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</si>
  <si>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</si>
  <si>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</si>
  <si>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</si>
  <si>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</si>
  <si>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</si>
  <si>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</si>
  <si>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</si>
  <si>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</si>
  <si>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</si>
  <si>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</si>
  <si>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</si>
  <si>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</si>
  <si>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</si>
  <si>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</si>
  <si>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</si>
  <si>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</si>
  <si>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</si>
  <si>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</si>
  <si>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</si>
  <si>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</si>
  <si>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</si>
  <si>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</si>
  <si>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</si>
  <si>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</si>
  <si>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</si>
  <si>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</si>
  <si>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</si>
  <si>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</si>
  <si>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</si>
  <si>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</si>
  <si>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</si>
  <si>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</si>
  <si>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</si>
  <si>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</si>
  <si>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</si>
  <si>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</si>
  <si>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</si>
  <si>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</si>
  <si>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</si>
  <si>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</si>
  <si>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</si>
  <si>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</si>
  <si>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</si>
  <si>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</si>
  <si>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</si>
  <si>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</si>
  <si>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</si>
  <si>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</si>
  <si>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</si>
  <si>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</si>
  <si>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</si>
  <si>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</si>
  <si>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</si>
  <si>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</si>
  <si>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</si>
  <si>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</si>
  <si>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</si>
  <si>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</si>
  <si>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</si>
  <si>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</si>
  <si>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</si>
  <si>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</si>
  <si>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</si>
  <si>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</si>
  <si>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</si>
  <si>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</si>
  <si>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</si>
  <si>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</si>
  <si>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</si>
  <si>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</si>
  <si>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</si>
  <si>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</si>
  <si>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</si>
  <si>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</si>
  <si>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</si>
  <si>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</si>
  <si>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</si>
  <si>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</si>
  <si>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</si>
  <si>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</si>
  <si>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</si>
  <si>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</si>
  <si>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</si>
  <si>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</si>
  <si>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</si>
  <si>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</si>
  <si>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</si>
  <si>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</si>
  <si>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</si>
  <si>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</si>
  <si>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</si>
  <si>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</si>
  <si>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</si>
  <si>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</si>
  <si>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</si>
  <si>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</si>
  <si>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</si>
  <si>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</si>
  <si>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</si>
  <si>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</si>
  <si>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</si>
  <si>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</si>
  <si>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</si>
  <si>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</si>
  <si>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</si>
  <si>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</si>
  <si>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</si>
  <si>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</si>
  <si>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</si>
  <si>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</si>
  <si>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</si>
  <si>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</si>
  <si>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</si>
  <si>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</si>
  <si>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</si>
  <si>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</si>
  <si>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</si>
  <si>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</si>
  <si>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</si>
  <si>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</si>
  <si>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</si>
  <si>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</si>
  <si>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</si>
  <si>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</si>
  <si>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</si>
  <si>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</si>
  <si>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</si>
  <si>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</si>
  <si>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</si>
  <si>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</si>
  <si>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</si>
  <si>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</si>
  <si>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</si>
  <si>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</si>
  <si>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</si>
  <si>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</si>
  <si>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</si>
  <si>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</si>
  <si>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</si>
  <si>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</si>
  <si>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</si>
  <si>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</si>
  <si>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</si>
  <si>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</si>
  <si>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</si>
  <si>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</si>
  <si>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</si>
  <si>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</si>
  <si>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</si>
  <si>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</si>
  <si>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</si>
  <si>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</si>
  <si>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</si>
  <si>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</si>
  <si>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</si>
  <si>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</si>
  <si>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</si>
  <si>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</si>
  <si>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</si>
  <si>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</si>
  <si>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</si>
  <si>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</si>
  <si>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</si>
  <si>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</si>
  <si>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</si>
  <si>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</si>
  <si>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</si>
  <si>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</si>
  <si>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</si>
  <si>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</si>
  <si>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</si>
  <si>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</si>
  <si>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</si>
  <si>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</si>
  <si>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</si>
  <si>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</si>
  <si>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</si>
  <si>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</si>
  <si>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</si>
  <si>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</si>
  <si>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</si>
  <si>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</si>
  <si>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</si>
  <si>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</si>
  <si>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</si>
  <si>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</si>
  <si>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</si>
  <si>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</si>
  <si>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</si>
  <si>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</si>
  <si>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</si>
  <si>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</si>
  <si>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</si>
  <si>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</si>
  <si>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</si>
  <si>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</si>
  <si>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</si>
  <si>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</si>
  <si>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</si>
  <si>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</si>
  <si>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</si>
  <si>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</si>
  <si>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</si>
  <si>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</si>
  <si>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</si>
  <si>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</si>
  <si>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</si>
  <si>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</si>
  <si>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</si>
  <si>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</si>
  <si>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</si>
  <si>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</si>
  <si>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</si>
  <si>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</si>
  <si>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</si>
  <si>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</si>
  <si>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</si>
  <si>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</si>
  <si>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</si>
  <si>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</si>
  <si>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</si>
  <si>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</si>
  <si>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</si>
  <si>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</si>
  <si>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</si>
  <si>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</si>
  <si>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</si>
  <si>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</si>
  <si>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</si>
  <si>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</si>
  <si>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</si>
  <si>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</si>
  <si>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</si>
  <si>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</si>
  <si>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</si>
  <si>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</si>
  <si>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</si>
  <si>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</si>
  <si>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</si>
  <si>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</si>
  <si>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</si>
  <si>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</si>
  <si>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</si>
  <si>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</si>
  <si>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</si>
  <si>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</si>
  <si>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</si>
  <si>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</si>
  <si>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</si>
  <si>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</si>
  <si>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</si>
  <si>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</si>
  <si>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</si>
  <si>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</si>
  <si>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</si>
  <si>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</si>
  <si>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</si>
  <si>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</si>
  <si>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</si>
  <si>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</si>
  <si>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</si>
  <si>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</si>
  <si>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</si>
  <si>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</si>
  <si>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</si>
  <si>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</si>
  <si>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</si>
  <si>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</si>
  <si>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</si>
  <si>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</si>
  <si>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</si>
  <si>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</si>
  <si>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</si>
  <si>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</si>
  <si>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</si>
  <si>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</si>
  <si>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</si>
  <si>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</si>
  <si>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</si>
  <si>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</si>
  <si>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</si>
  <si>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</si>
  <si>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</si>
  <si>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</si>
  <si>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</si>
  <si>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</si>
  <si>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</si>
  <si>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</si>
  <si>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</si>
  <si>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</si>
  <si>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</si>
  <si>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</si>
  <si>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</si>
  <si>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</si>
  <si>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</si>
  <si>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</si>
  <si>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</si>
  <si>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</si>
  <si>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</si>
  <si>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</si>
  <si>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</si>
  <si>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</si>
  <si>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</si>
  <si>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</si>
  <si>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</si>
  <si>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</si>
  <si>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</si>
  <si>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</si>
  <si>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</si>
  <si>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</si>
  <si>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</si>
  <si>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</si>
  <si>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</si>
  <si>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</si>
  <si>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</si>
  <si>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</si>
  <si>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</si>
  <si>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</si>
  <si>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</si>
  <si>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</si>
  <si>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</si>
  <si>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</si>
  <si>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</si>
  <si>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</si>
  <si>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</si>
  <si>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</si>
  <si>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</si>
  <si>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</si>
  <si>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</si>
  <si>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</si>
  <si>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</si>
  <si>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</si>
  <si>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</si>
  <si>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</si>
  <si>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</si>
  <si>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</si>
  <si>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</si>
  <si>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</si>
  <si>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</si>
  <si>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</si>
  <si>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</si>
  <si>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</si>
  <si>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</si>
  <si>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</si>
  <si>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</si>
  <si>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</si>
  <si>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</si>
  <si>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</si>
  <si>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</si>
  <si>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</si>
  <si>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</si>
  <si>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</si>
  <si>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</si>
  <si>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</si>
  <si>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</si>
  <si>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</si>
  <si>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</si>
  <si>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</si>
  <si>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</si>
  <si>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</si>
  <si>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</si>
  <si>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</si>
  <si>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</si>
  <si>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</si>
  <si>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</si>
  <si>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</si>
  <si>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</si>
  <si>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</si>
  <si>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</si>
  <si>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</si>
  <si>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</si>
  <si>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</si>
  <si>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</si>
  <si>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</si>
  <si>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</si>
  <si>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</si>
  <si>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</si>
  <si>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</si>
  <si>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</si>
  <si>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</si>
  <si>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</si>
  <si>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</si>
  <si>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</si>
  <si>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</si>
  <si>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</si>
  <si>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</si>
  <si>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</si>
  <si>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</si>
  <si>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</si>
  <si>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</si>
  <si>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</si>
  <si>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</si>
  <si>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</si>
  <si>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</si>
  <si>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</si>
  <si>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</si>
  <si>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</si>
  <si>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</si>
  <si>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</si>
  <si>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</si>
  <si>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</si>
  <si>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</si>
  <si>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</si>
  <si>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</si>
  <si>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</si>
  <si>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</si>
  <si>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</si>
  <si>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</si>
  <si>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</si>
  <si>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</si>
  <si>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</si>
  <si>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</si>
  <si>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</si>
  <si>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</si>
  <si>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</si>
  <si>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</si>
  <si>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</si>
  <si>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</si>
  <si>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</si>
  <si>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</si>
  <si>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</si>
  <si>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</si>
  <si>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</si>
  <si>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</si>
  <si>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</si>
  <si>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</si>
  <si>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</si>
  <si>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</si>
  <si>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</si>
  <si>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</si>
  <si>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</si>
  <si>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</si>
  <si>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</si>
  <si>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</si>
  <si>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</si>
  <si>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</si>
  <si>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</si>
  <si>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</si>
  <si>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</si>
  <si>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</si>
  <si>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</si>
  <si>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</si>
  <si>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</si>
  <si>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</si>
  <si>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</si>
  <si>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</si>
  <si>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</si>
  <si>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</si>
  <si>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</si>
  <si>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</si>
  <si>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</si>
  <si>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</si>
  <si>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</si>
  <si>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</si>
  <si>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</si>
  <si>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</si>
  <si>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</si>
  <si>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</si>
  <si>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</si>
  <si>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</si>
  <si>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</si>
  <si>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</si>
  <si>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</si>
  <si>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</si>
  <si>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</si>
  <si>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</si>
  <si>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</si>
  <si>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</si>
  <si>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</si>
  <si>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</si>
  <si>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</si>
  <si>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</si>
  <si>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</si>
  <si>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</si>
  <si>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</si>
  <si>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</si>
  <si>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</si>
  <si>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</si>
  <si>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</si>
  <si>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</si>
  <si>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</si>
  <si>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</si>
  <si>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</si>
  <si>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</si>
  <si>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</si>
  <si>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</si>
  <si>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</si>
  <si>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</si>
  <si>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</si>
  <si>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</si>
  <si>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</si>
  <si>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</si>
  <si>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</si>
  <si>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</si>
  <si>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</si>
  <si>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</si>
  <si>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</si>
  <si>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</si>
  <si>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</si>
  <si>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</si>
  <si>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</si>
  <si>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</si>
  <si>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</si>
  <si>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</si>
  <si>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</si>
  <si>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</si>
  <si>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</si>
  <si>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</si>
  <si>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</si>
  <si>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</si>
  <si>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</si>
  <si>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</si>
  <si>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</si>
  <si>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</si>
  <si>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</si>
  <si>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</si>
  <si>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</si>
  <si>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</si>
  <si>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</si>
  <si>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</si>
  <si>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</si>
  <si>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</si>
  <si>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</si>
  <si>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</si>
  <si>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</si>
  <si>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</si>
  <si>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</si>
  <si>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</si>
  <si>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</si>
  <si>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</si>
  <si>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</si>
  <si>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</si>
  <si>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</si>
  <si>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</si>
  <si>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</si>
  <si>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</si>
  <si>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</si>
  <si>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</si>
  <si>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</si>
  <si>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</si>
  <si>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</si>
  <si>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</si>
  <si>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</si>
  <si>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</si>
  <si>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</si>
  <si>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</si>
  <si>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</si>
  <si>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</si>
  <si>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</si>
  <si>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</si>
  <si>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</si>
  <si>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</si>
  <si>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</si>
  <si>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</si>
  <si>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</si>
  <si>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</si>
  <si>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</si>
  <si>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</si>
  <si>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</si>
  <si>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</si>
  <si>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</si>
  <si>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</si>
  <si>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</si>
  <si>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</si>
  <si>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</si>
  <si>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</si>
  <si>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</si>
  <si>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</si>
  <si>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</si>
  <si>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</si>
  <si>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</si>
  <si>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</si>
  <si>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</si>
  <si>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</si>
  <si>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</si>
  <si>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</si>
  <si>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</si>
  <si>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</si>
  <si>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</si>
  <si>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</si>
  <si>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</si>
  <si>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</si>
  <si>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</si>
  <si>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</si>
  <si>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</si>
  <si>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</si>
  <si>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</si>
  <si>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</si>
  <si>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</si>
  <si>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</si>
  <si>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</si>
  <si>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</si>
  <si>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</si>
  <si>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</si>
  <si>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</si>
  <si>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</si>
  <si>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</si>
  <si>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</si>
  <si>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</si>
  <si>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</si>
  <si>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</si>
  <si>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</si>
  <si>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</si>
  <si>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</si>
  <si>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</si>
  <si>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</si>
  <si>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</si>
  <si>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</si>
  <si>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</si>
  <si>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</si>
  <si>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</si>
  <si>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</si>
  <si>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</si>
  <si>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</si>
  <si>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</si>
  <si>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</si>
  <si>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</si>
  <si>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</si>
  <si>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</si>
  <si>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</si>
  <si>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</si>
  <si>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</si>
  <si>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</si>
  <si>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</si>
  <si>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</si>
  <si>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</si>
  <si>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</si>
  <si>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</si>
  <si>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</si>
  <si>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</si>
  <si>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</si>
  <si>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</si>
  <si>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</si>
  <si>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</si>
  <si>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</si>
  <si>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</si>
  <si>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</si>
  <si>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</si>
  <si>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</si>
  <si>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</si>
  <si>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</si>
  <si>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</si>
  <si>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</si>
  <si>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</si>
  <si>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</si>
  <si>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</si>
  <si>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</si>
  <si>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</si>
  <si>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</si>
  <si>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</si>
  <si>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</si>
  <si>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</si>
  <si>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</si>
  <si>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</si>
  <si>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</si>
  <si>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</si>
  <si>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</si>
  <si>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</si>
  <si>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</si>
  <si>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</si>
  <si>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</si>
  <si>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</si>
  <si>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</si>
  <si>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</si>
  <si>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</si>
  <si>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</si>
  <si>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</si>
  <si>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</si>
  <si>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</si>
  <si>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</si>
  <si>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</si>
  <si>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</si>
  <si>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</si>
  <si>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</si>
  <si>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</si>
  <si>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</si>
  <si>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</si>
  <si>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</si>
  <si>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</si>
  <si>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</si>
  <si>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</si>
  <si>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</si>
  <si>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</si>
  <si>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</si>
  <si>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</si>
  <si>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</si>
  <si>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</si>
  <si>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</si>
  <si>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</si>
  <si>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</si>
  <si>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</si>
  <si>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</si>
  <si>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</si>
  <si>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</si>
  <si>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</si>
  <si>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</si>
  <si>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</si>
  <si>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</si>
  <si>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</si>
  <si>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</si>
  <si>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</si>
  <si>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</si>
  <si>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</si>
  <si>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</si>
  <si>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</si>
  <si>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</si>
  <si>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</si>
  <si>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</si>
  <si>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</si>
  <si>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</si>
  <si>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</si>
  <si>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</si>
  <si>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</si>
  <si>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</si>
  <si>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</si>
  <si>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</si>
  <si>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</si>
  <si>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</si>
  <si>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</si>
  <si>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</si>
  <si>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</si>
  <si>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</si>
  <si>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</si>
  <si>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</si>
  <si>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</si>
  <si>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</si>
  <si>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</si>
  <si>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</si>
  <si>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</si>
  <si>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</si>
  <si>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</si>
  <si>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</si>
  <si>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</si>
  <si>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</si>
  <si>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</si>
  <si>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</si>
  <si>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</si>
  <si>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</si>
  <si>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</si>
  <si>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</si>
  <si>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</si>
  <si>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</si>
  <si>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</si>
  <si>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</si>
  <si>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</si>
  <si>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</si>
  <si>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</si>
  <si>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</si>
  <si>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</si>
  <si>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</si>
  <si>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</si>
  <si>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</si>
  <si>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</si>
  <si>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</si>
  <si>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</si>
  <si>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</si>
  <si>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</si>
  <si>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</si>
  <si>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</si>
  <si>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</si>
  <si>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</si>
  <si>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</si>
  <si>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</si>
  <si>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</si>
  <si>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</si>
  <si>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</si>
  <si>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</si>
  <si>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</si>
  <si>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</si>
  <si>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</si>
  <si>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</si>
  <si>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</si>
  <si>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</si>
  <si>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</si>
  <si>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</si>
  <si>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</si>
  <si>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</si>
  <si>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</si>
  <si>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</si>
  <si>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</si>
  <si>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</si>
  <si>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</si>
  <si>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</si>
  <si>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</si>
  <si>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</si>
  <si>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</si>
  <si>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</si>
  <si>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</si>
  <si>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</si>
  <si>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</si>
  <si>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</si>
  <si>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</si>
  <si>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</si>
  <si>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</si>
  <si>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</si>
  <si>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</si>
  <si>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</si>
  <si>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</si>
  <si>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</si>
  <si>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</si>
  <si>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</si>
  <si>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</si>
  <si>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</si>
  <si>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</si>
  <si>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</si>
  <si>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</si>
  <si>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</si>
  <si>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</si>
  <si>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</si>
  <si>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</si>
  <si>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</si>
  <si>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</si>
  <si>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</si>
  <si>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</si>
  <si>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</si>
  <si>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</si>
  <si>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</si>
  <si>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</si>
  <si>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</si>
  <si>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</si>
  <si>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</si>
  <si>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</si>
  <si>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</si>
  <si>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</si>
  <si>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</si>
  <si>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</si>
  <si>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</si>
  <si>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</si>
  <si>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</si>
  <si>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</si>
  <si>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</si>
  <si>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</si>
  <si>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</si>
  <si>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</si>
  <si>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</si>
  <si>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</si>
  <si>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</si>
  <si>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</si>
  <si>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</si>
  <si>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</si>
  <si>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</si>
  <si>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</si>
  <si>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</si>
  <si>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</si>
  <si>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</si>
  <si>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</si>
  <si>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</si>
  <si>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</si>
  <si>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</si>
  <si>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</si>
  <si>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</si>
  <si>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</si>
  <si>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</si>
  <si>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</si>
  <si>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</si>
  <si>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</si>
  <si>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</si>
  <si>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</si>
  <si>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</si>
  <si>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</si>
  <si>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</si>
  <si>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</si>
  <si>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</si>
  <si>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</si>
  <si>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</si>
  <si>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</si>
  <si>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</si>
  <si>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</si>
  <si>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</si>
  <si>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</si>
  <si>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</si>
  <si>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</si>
  <si>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</si>
  <si>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</si>
  <si>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</si>
  <si>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</si>
  <si>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</si>
  <si>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</si>
  <si>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</si>
  <si>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</si>
  <si>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</si>
  <si>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</si>
  <si>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</si>
  <si>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</si>
  <si>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</si>
  <si>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</si>
  <si>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</si>
  <si>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</si>
  <si>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</si>
  <si>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</si>
  <si>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</si>
  <si>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</si>
  <si>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</si>
  <si>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</si>
  <si>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</si>
  <si>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</si>
  <si>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</si>
  <si>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</si>
  <si>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</si>
  <si>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</si>
  <si>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</si>
  <si>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</si>
  <si>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</si>
  <si>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</si>
  <si>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</si>
  <si>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</si>
  <si>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</si>
  <si>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</si>
  <si>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</si>
  <si>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</si>
  <si>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</si>
  <si>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</si>
  <si>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</si>
  <si>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</si>
  <si>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</si>
  <si>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</si>
  <si>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</si>
  <si>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</si>
  <si>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</si>
  <si>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</si>
  <si>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</si>
  <si>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</si>
  <si>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</si>
  <si>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</si>
  <si>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</si>
  <si>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</si>
  <si>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</si>
  <si>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</si>
  <si>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</si>
  <si>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</si>
  <si>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</si>
  <si>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</si>
  <si>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</si>
  <si>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</si>
  <si>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</si>
  <si>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</si>
  <si>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</si>
  <si>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</si>
  <si>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</si>
  <si>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</si>
  <si>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</si>
  <si>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</si>
  <si>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</si>
  <si>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</si>
  <si>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</si>
  <si>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</si>
  <si>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</si>
  <si>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</si>
  <si>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</si>
  <si>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</si>
  <si>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</si>
  <si>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</si>
  <si>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</si>
  <si>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</si>
  <si>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</si>
  <si>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</si>
  <si>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</si>
  <si>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</si>
  <si>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</si>
  <si>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</si>
  <si>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</si>
  <si>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</si>
  <si>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</si>
  <si>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</si>
  <si>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</si>
  <si>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</si>
  <si>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</si>
  <si>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</si>
  <si>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</si>
  <si>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</si>
  <si>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</si>
  <si>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</si>
  <si>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</si>
  <si>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</si>
  <si>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</si>
  <si>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</si>
  <si>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</si>
  <si>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</si>
  <si>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</si>
  <si>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</si>
  <si>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</si>
  <si>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</si>
  <si>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</si>
  <si>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</si>
  <si>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</si>
  <si>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</si>
  <si>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</si>
  <si>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</si>
  <si>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</si>
  <si>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</si>
  <si>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</si>
  <si>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</si>
  <si>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</si>
  <si>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</si>
  <si>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</si>
  <si>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</si>
  <si>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</si>
  <si>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</si>
  <si>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</si>
  <si>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</si>
  <si>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</si>
  <si>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</si>
  <si>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</si>
  <si>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</si>
  <si>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</si>
  <si>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</si>
  <si>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</si>
  <si>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</si>
  <si>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</si>
  <si>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</si>
  <si>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</si>
  <si>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</si>
  <si>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</si>
  <si>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</si>
  <si>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</si>
  <si>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</si>
  <si>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</si>
  <si>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</si>
  <si>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</si>
  <si>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</si>
  <si>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</si>
  <si>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</si>
  <si>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</si>
  <si>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</si>
  <si>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</si>
  <si>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</si>
  <si>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</si>
  <si>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</si>
  <si>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</si>
  <si>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</si>
  <si>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</si>
  <si>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</si>
  <si>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</si>
  <si>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</si>
  <si>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</si>
  <si>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</si>
  <si>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</si>
  <si>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</si>
  <si>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</si>
  <si>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</si>
  <si>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</si>
  <si>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</si>
  <si>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</si>
  <si>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</si>
  <si>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</si>
  <si>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</si>
  <si>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</si>
  <si>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</si>
  <si>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</si>
  <si>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</si>
  <si>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</si>
  <si>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</si>
  <si>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</si>
  <si>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</si>
  <si>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</si>
  <si>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</si>
  <si>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</si>
  <si>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</si>
  <si>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</si>
  <si>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</si>
  <si>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</si>
  <si>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</si>
  <si>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</si>
  <si>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</si>
  <si>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</si>
  <si>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</si>
  <si>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</si>
  <si>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</si>
  <si>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</si>
  <si>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</si>
  <si>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</si>
  <si>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</si>
  <si>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</si>
  <si>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</si>
  <si>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</si>
  <si>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</si>
  <si>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</si>
  <si>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</si>
  <si>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</si>
  <si>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</si>
  <si>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</si>
  <si>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</si>
  <si>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</si>
  <si>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</si>
  <si>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</si>
  <si>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</si>
  <si>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</si>
  <si>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</si>
  <si>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</si>
  <si>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</si>
  <si>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</si>
  <si>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</si>
  <si>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</si>
  <si>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</si>
  <si>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</si>
  <si>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</si>
  <si>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</si>
  <si>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</si>
  <si>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</si>
  <si>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</si>
  <si>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</si>
  <si>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</si>
  <si>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</si>
  <si>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</si>
  <si>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</si>
  <si>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</si>
  <si>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</si>
  <si>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</si>
  <si>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</si>
  <si>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</si>
  <si>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</si>
  <si>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</si>
  <si>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</si>
  <si>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</si>
  <si>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</si>
  <si>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</si>
  <si>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</si>
  <si>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</si>
  <si>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</si>
  <si>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</si>
  <si>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</si>
  <si>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</si>
  <si>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</si>
  <si>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</si>
  <si>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</si>
  <si>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</si>
  <si>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</si>
  <si>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</si>
  <si>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</si>
  <si>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</si>
  <si>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</si>
  <si>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</si>
  <si>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</si>
  <si>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</si>
  <si>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</si>
  <si>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</si>
  <si>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</si>
  <si>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</si>
  <si>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</si>
  <si>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</si>
  <si>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</si>
  <si>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</si>
  <si>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</si>
  <si>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</si>
  <si>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</si>
  <si>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</si>
  <si>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</si>
  <si>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</si>
  <si>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</si>
  <si>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</si>
  <si>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</si>
  <si>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</si>
  <si>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</si>
  <si>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</si>
  <si>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</si>
  <si>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</si>
  <si>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</si>
  <si>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</si>
  <si>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</si>
  <si>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</si>
  <si>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</si>
  <si>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</si>
  <si>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</si>
  <si>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</si>
  <si>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</si>
  <si>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</si>
  <si>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</si>
  <si>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</si>
  <si>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</si>
  <si>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</si>
  <si>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</si>
  <si>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</si>
  <si>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</si>
  <si>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</si>
  <si>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</si>
  <si>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</si>
  <si>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</si>
  <si>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</si>
  <si>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</si>
  <si>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</si>
  <si>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</si>
  <si>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</si>
  <si>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</si>
  <si>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</si>
  <si>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</si>
  <si>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</si>
  <si>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</si>
  <si>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</si>
  <si>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</si>
  <si>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</si>
  <si>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</si>
  <si>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</si>
  <si>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</si>
  <si>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</si>
  <si>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</si>
  <si>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</si>
  <si>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</si>
  <si>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</si>
  <si>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</si>
  <si>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</si>
  <si>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</si>
  <si>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</si>
  <si>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</si>
  <si>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</si>
  <si>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</si>
  <si>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</si>
  <si>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</si>
  <si>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</si>
  <si>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</si>
  <si>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</si>
  <si>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</si>
  <si>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</si>
  <si>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</si>
  <si>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</si>
  <si>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</si>
  <si>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</si>
  <si>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</si>
  <si>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</si>
  <si>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</si>
  <si>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</si>
  <si>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</si>
  <si>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</si>
  <si>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</si>
  <si>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</si>
  <si>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</si>
  <si>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</si>
  <si>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</si>
  <si>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</si>
  <si>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</si>
  <si>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</si>
  <si>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</si>
  <si>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</si>
  <si>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</si>
  <si>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</si>
  <si>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</si>
  <si>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</si>
  <si>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</si>
  <si>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</si>
  <si>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</si>
  <si>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</si>
  <si>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</si>
  <si>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</si>
  <si>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</si>
  <si>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</si>
  <si>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</si>
  <si>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</si>
  <si>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</si>
  <si>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</si>
  <si>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</si>
  <si>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</si>
  <si>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</si>
  <si>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</si>
  <si>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</si>
  <si>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</si>
  <si>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</si>
  <si>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</si>
  <si>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</si>
  <si>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</si>
  <si>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</si>
  <si>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</si>
  <si>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</si>
  <si>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</si>
  <si>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</si>
  <si>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</si>
  <si>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</si>
  <si>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</si>
  <si>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</si>
  <si>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</si>
  <si>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</si>
  <si>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</si>
  <si>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</si>
  <si>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</si>
  <si>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</si>
  <si>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</si>
  <si>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</si>
  <si>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</si>
  <si>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</si>
  <si>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</si>
  <si>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</si>
  <si>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</si>
  <si>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</si>
  <si>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</si>
  <si>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</si>
  <si>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</si>
  <si>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</si>
  <si>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</si>
  <si>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</si>
  <si>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</si>
  <si>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</si>
  <si>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</si>
  <si>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</si>
  <si>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</si>
  <si>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</si>
  <si>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</si>
  <si>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</si>
  <si>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</si>
  <si>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</si>
  <si>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</si>
  <si>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</si>
  <si>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</si>
  <si>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</si>
  <si>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</si>
  <si>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</si>
  <si>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</si>
  <si>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</si>
  <si>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</si>
  <si>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</si>
  <si>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</si>
  <si>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</si>
  <si>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</si>
  <si>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</si>
  <si>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</si>
  <si>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</si>
  <si>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</si>
  <si>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</si>
  <si>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</si>
  <si>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</si>
  <si>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</si>
  <si>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</si>
  <si>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</si>
  <si>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</si>
  <si>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</si>
  <si>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</si>
  <si>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</si>
  <si>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</si>
  <si>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</si>
  <si>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</si>
  <si>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</si>
  <si>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</si>
  <si>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</si>
  <si>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</si>
  <si>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</si>
  <si>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</si>
  <si>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</si>
  <si>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</si>
  <si>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</si>
  <si>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</si>
  <si>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</si>
  <si>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</si>
  <si>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</si>
  <si>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</si>
  <si>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</si>
  <si>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</si>
  <si>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</si>
  <si>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</si>
  <si>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</si>
  <si>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</si>
  <si>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</si>
  <si>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</si>
  <si>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</si>
  <si>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</si>
  <si>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</si>
  <si>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</si>
  <si>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</si>
  <si>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</si>
  <si>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</si>
  <si>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</si>
  <si>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</si>
  <si>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</si>
  <si>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</si>
  <si>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</si>
  <si>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</si>
  <si>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</si>
  <si>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</si>
  <si>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</si>
  <si>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</si>
  <si>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</si>
  <si>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</si>
  <si>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</si>
  <si>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</si>
  <si>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</si>
  <si>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</si>
  <si>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</si>
  <si>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</si>
  <si>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</si>
  <si>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</si>
  <si>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</si>
  <si>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</si>
  <si>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</si>
  <si>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</si>
  <si>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</si>
  <si>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</si>
  <si>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</si>
  <si>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</si>
  <si>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</si>
  <si>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</si>
  <si>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</si>
  <si>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</si>
  <si>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</si>
  <si>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</si>
  <si>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</si>
  <si>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</si>
  <si>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</si>
  <si>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</si>
  <si>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</si>
  <si>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</si>
  <si>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</si>
  <si>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</si>
  <si>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</si>
  <si>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</si>
  <si>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</si>
  <si>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</si>
  <si>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</si>
  <si>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</si>
  <si>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</si>
  <si>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</si>
  <si>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</si>
  <si>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</si>
  <si>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</si>
  <si>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</si>
  <si>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</si>
  <si>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</si>
  <si>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</si>
  <si>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</si>
  <si>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</si>
  <si>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</si>
  <si>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</si>
  <si>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</si>
  <si>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</si>
  <si>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</si>
  <si>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</si>
  <si>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</si>
  <si>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</si>
  <si>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</si>
  <si>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</si>
  <si>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</si>
  <si>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</si>
  <si>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</si>
  <si>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</si>
  <si>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</si>
  <si>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</si>
  <si>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</si>
  <si>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</si>
  <si>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</si>
  <si>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</si>
  <si>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</si>
  <si>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</si>
  <si>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</si>
  <si>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</si>
  <si>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</si>
  <si>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</si>
  <si>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</si>
  <si>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</si>
  <si>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</si>
  <si>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</si>
  <si>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</si>
  <si>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</si>
  <si>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</si>
  <si>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</si>
  <si>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</si>
  <si>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</si>
  <si>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</si>
  <si>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</si>
  <si>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</si>
  <si>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</si>
  <si>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</si>
  <si>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</si>
  <si>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</si>
  <si>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</si>
  <si>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</si>
  <si>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</si>
  <si>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</si>
  <si>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</si>
  <si>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</si>
  <si>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</si>
  <si>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</si>
  <si>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</si>
  <si>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</si>
  <si>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</si>
  <si>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</si>
  <si>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</si>
  <si>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</si>
  <si>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</si>
  <si>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</si>
  <si>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</si>
  <si>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</si>
  <si>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</si>
  <si>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</si>
  <si>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</si>
  <si>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</si>
  <si>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</si>
  <si>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</si>
  <si>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</si>
  <si>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</si>
  <si>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</si>
  <si>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</si>
  <si>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</si>
  <si>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</si>
  <si>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</si>
  <si>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</si>
  <si>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</si>
  <si>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</si>
  <si>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</si>
  <si>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</si>
  <si>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</si>
  <si>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</si>
  <si>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</si>
  <si>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</si>
  <si>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</si>
  <si>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</si>
  <si>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</si>
  <si>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</si>
  <si>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</si>
  <si>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</si>
  <si>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</si>
  <si>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</si>
  <si>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</si>
  <si>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</si>
  <si>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</si>
  <si>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</si>
  <si>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</si>
  <si>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</si>
  <si>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</si>
  <si>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</si>
  <si>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</si>
  <si>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</si>
  <si>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</si>
  <si>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</si>
  <si>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</si>
  <si>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</si>
  <si>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</si>
  <si>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</si>
  <si>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</si>
  <si>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</si>
  <si>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</si>
  <si>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</si>
  <si>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</si>
  <si>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</si>
  <si>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</si>
  <si>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</si>
  <si>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</si>
  <si>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</si>
  <si>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</si>
  <si>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</si>
  <si>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</si>
  <si>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</si>
  <si>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</si>
  <si>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</si>
  <si>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</si>
  <si>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</si>
  <si>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</si>
  <si>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</si>
  <si>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</si>
  <si>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</si>
  <si>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</si>
  <si>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</si>
  <si>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</si>
  <si>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</si>
  <si>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</si>
  <si>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</si>
  <si>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</si>
  <si>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</si>
  <si>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</si>
  <si>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</si>
  <si>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</si>
  <si>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</si>
  <si>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</si>
  <si>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</si>
  <si>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</si>
  <si>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</si>
  <si>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</si>
  <si>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</si>
  <si>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</si>
  <si>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</si>
  <si>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</si>
  <si>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</si>
  <si>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</si>
  <si>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</si>
  <si>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</si>
  <si>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</si>
  <si>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</si>
  <si>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</si>
  <si>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</si>
  <si>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</si>
  <si>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</si>
  <si>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</si>
  <si>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</si>
  <si>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</si>
  <si>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</si>
  <si>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</si>
  <si>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</si>
  <si>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</si>
  <si>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</si>
  <si>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</si>
  <si>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</si>
  <si>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</si>
  <si>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</si>
  <si>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</si>
  <si>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</si>
  <si>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</si>
  <si>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</si>
  <si>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</si>
  <si>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</si>
  <si>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</si>
  <si>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</si>
  <si>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</si>
  <si>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</si>
  <si>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</si>
  <si>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</si>
  <si>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</si>
  <si>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</si>
  <si>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</si>
  <si>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</si>
  <si>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</si>
  <si>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</si>
  <si>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</si>
  <si>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</si>
  <si>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</si>
  <si>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</si>
  <si>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</si>
  <si>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</si>
  <si>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</si>
  <si>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</si>
  <si>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</si>
  <si>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</si>
  <si>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</si>
  <si>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</si>
  <si>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</si>
  <si>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</si>
  <si>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</si>
  <si>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</si>
  <si>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</si>
  <si>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</si>
  <si>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</si>
  <si>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</si>
  <si>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</si>
  <si>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</si>
  <si>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</si>
  <si>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</si>
  <si>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</si>
  <si>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</si>
  <si>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</si>
  <si>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</si>
  <si>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</si>
  <si>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</si>
  <si>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</si>
  <si>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</si>
  <si>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</si>
  <si>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</si>
  <si>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</si>
  <si>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</si>
  <si>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</si>
  <si>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</si>
  <si>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</si>
  <si>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</si>
  <si>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</si>
  <si>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</si>
  <si>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</si>
  <si>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</si>
  <si>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</si>
  <si>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</si>
  <si>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</si>
  <si>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</si>
  <si>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</si>
  <si>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</si>
  <si>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</si>
  <si>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</si>
  <si>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</si>
  <si>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</si>
  <si>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</si>
  <si>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</si>
  <si>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</si>
  <si>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</si>
  <si>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</si>
  <si>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</si>
  <si>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</si>
  <si>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</si>
  <si>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</si>
  <si>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</si>
  <si>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</si>
  <si>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</si>
  <si>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</si>
  <si>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</si>
  <si>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</si>
  <si>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</si>
  <si>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</si>
  <si>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</si>
  <si>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</si>
  <si>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</si>
  <si>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</si>
  <si>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</si>
  <si>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</si>
  <si>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</si>
  <si>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</si>
  <si>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</si>
  <si>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</si>
  <si>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</si>
  <si>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</si>
  <si>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</si>
  <si>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</si>
  <si>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</si>
  <si>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</si>
  <si>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</si>
  <si>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</si>
  <si>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</si>
  <si>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</si>
  <si>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</si>
  <si>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</si>
  <si>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</si>
  <si>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</si>
  <si>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</si>
  <si>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</si>
  <si>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</si>
  <si>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</si>
  <si>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</si>
  <si>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</si>
  <si>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</si>
  <si>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</si>
  <si>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</si>
  <si>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</si>
  <si>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</si>
  <si>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</si>
  <si>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</si>
  <si>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</si>
  <si>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</si>
  <si>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</si>
  <si>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</si>
  <si>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</si>
  <si>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</si>
  <si>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</si>
  <si>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</si>
  <si>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</si>
  <si>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</si>
  <si>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</si>
  <si>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</si>
  <si>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</si>
  <si>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</si>
  <si>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</si>
  <si>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</si>
  <si>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</si>
  <si>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</si>
  <si>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</si>
  <si>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</si>
  <si>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</si>
  <si>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</si>
  <si>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</si>
  <si>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</si>
  <si>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</si>
  <si>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</si>
  <si>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</si>
  <si>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</si>
  <si>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</si>
  <si>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</si>
  <si>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</si>
  <si>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</si>
  <si>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</si>
  <si>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</si>
  <si>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</si>
  <si>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</si>
  <si>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</si>
  <si>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</si>
  <si>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</si>
  <si>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</si>
  <si>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</si>
  <si>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</si>
  <si>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</si>
  <si>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</si>
  <si>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</si>
  <si>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</si>
  <si>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</si>
  <si>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</si>
  <si>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</si>
  <si>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</si>
  <si>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</si>
  <si>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</si>
  <si>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</si>
  <si>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</si>
  <si>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</si>
  <si>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</si>
  <si>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</si>
  <si>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</si>
  <si>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</si>
  <si>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</si>
  <si>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</si>
  <si>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</si>
  <si>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</si>
  <si>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</si>
  <si>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</si>
  <si>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</si>
  <si>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</si>
  <si>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</si>
  <si>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</si>
  <si>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</si>
  <si>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</si>
  <si>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</si>
  <si>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</si>
  <si>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</si>
  <si>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</si>
  <si>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</si>
  <si>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</si>
  <si>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</si>
  <si>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</si>
  <si>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</si>
  <si>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</si>
  <si>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</si>
  <si>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</si>
  <si>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</si>
  <si>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</si>
  <si>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</si>
  <si>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</si>
  <si>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</si>
  <si>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</si>
  <si>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</si>
  <si>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</si>
  <si>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</si>
  <si>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</si>
  <si>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</si>
  <si>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</si>
  <si>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</si>
  <si>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</si>
  <si>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</si>
  <si>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</si>
  <si>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</si>
  <si>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</si>
  <si>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</si>
  <si>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</si>
  <si>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</si>
  <si>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</si>
  <si>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</si>
  <si>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</si>
  <si>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</si>
  <si>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</si>
  <si>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</si>
  <si>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</si>
  <si>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</si>
  <si>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</si>
  <si>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</si>
  <si>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</si>
  <si>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</si>
  <si>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</si>
  <si>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</si>
  <si>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</si>
  <si>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</si>
  <si>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</si>
  <si>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</si>
  <si>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</si>
  <si>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</si>
  <si>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</si>
  <si>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</si>
  <si>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</si>
  <si>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</si>
  <si>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</si>
  <si>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</si>
  <si>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</si>
  <si>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</si>
  <si>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</si>
  <si>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</si>
  <si>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</si>
  <si>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</si>
  <si>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</si>
  <si>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</si>
  <si>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</si>
  <si>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</si>
  <si>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</si>
  <si>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</si>
  <si>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</si>
  <si>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</si>
  <si>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</si>
  <si>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</si>
  <si>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</si>
  <si>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</si>
  <si>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</si>
  <si>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</si>
  <si>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</si>
  <si>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</si>
  <si>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</si>
  <si>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</si>
  <si>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</si>
  <si>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</si>
  <si>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</si>
  <si>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</si>
  <si>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</si>
  <si>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</si>
  <si>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</si>
  <si>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</si>
  <si>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</si>
  <si>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</si>
  <si>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</si>
  <si>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</si>
  <si>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</si>
  <si>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</si>
  <si>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</si>
  <si>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</si>
  <si>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</si>
  <si>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</si>
  <si>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</si>
  <si>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</si>
  <si>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</si>
  <si>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</si>
  <si>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</si>
  <si>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</si>
  <si>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</si>
  <si>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</si>
  <si>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</si>
  <si>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</si>
  <si>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</si>
  <si>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</si>
  <si>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</si>
  <si>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</si>
  <si>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</si>
  <si>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</si>
  <si>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</si>
  <si>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</si>
  <si>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</si>
  <si>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</si>
  <si>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</si>
  <si>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</si>
  <si>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</si>
  <si>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</si>
  <si>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</si>
  <si>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</si>
  <si>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</si>
  <si>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</si>
  <si>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</si>
  <si>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</si>
  <si>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</si>
  <si>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</si>
  <si>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</si>
  <si>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</si>
  <si>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</si>
  <si>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</si>
  <si>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</si>
  <si>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</si>
  <si>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</si>
  <si>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</si>
  <si>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</si>
  <si>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</si>
  <si>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</si>
  <si>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</si>
  <si>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</si>
  <si>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</si>
  <si>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</si>
  <si>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</si>
  <si>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</si>
  <si>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</si>
  <si>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</si>
  <si>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</si>
  <si>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</si>
  <si>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</si>
  <si>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</si>
  <si>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</si>
  <si>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</si>
  <si>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</si>
  <si>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</si>
  <si>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</si>
  <si>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</si>
  <si>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</si>
  <si>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</si>
  <si>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</si>
  <si>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</si>
  <si>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</si>
  <si>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</si>
  <si>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</si>
  <si>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</si>
  <si>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</si>
  <si>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</si>
  <si>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</si>
  <si>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</si>
  <si>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</si>
  <si>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</si>
  <si>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</si>
  <si>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</si>
  <si>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</si>
  <si>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</si>
  <si>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</si>
  <si>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</si>
  <si>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</si>
  <si>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</si>
  <si>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</si>
  <si>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</si>
  <si>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</si>
  <si>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</si>
  <si>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</si>
  <si>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</si>
  <si>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</si>
  <si>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</si>
  <si>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</si>
  <si>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</si>
  <si>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</si>
  <si>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</si>
  <si>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</si>
  <si>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</si>
  <si>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</si>
  <si>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</si>
  <si>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</si>
  <si>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</si>
  <si>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</si>
  <si>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</si>
  <si>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</si>
  <si>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</si>
  <si>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</si>
  <si>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</si>
  <si>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</si>
  <si>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</si>
  <si>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</si>
  <si>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</si>
  <si>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</si>
  <si>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</si>
  <si>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</si>
  <si>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</si>
  <si>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</si>
  <si>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</si>
  <si>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</si>
  <si>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</si>
  <si>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</si>
  <si>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</si>
  <si>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</si>
  <si>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</si>
  <si>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</si>
  <si>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</si>
  <si>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</si>
  <si>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</si>
  <si>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</si>
  <si>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</si>
  <si>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</si>
  <si>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</si>
  <si>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</si>
  <si>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</si>
  <si>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</si>
  <si>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</si>
  <si>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</si>
  <si>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</si>
  <si>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</si>
  <si>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</si>
  <si>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</si>
  <si>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</si>
  <si>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</si>
  <si>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</si>
  <si>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</si>
  <si>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</si>
  <si>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</si>
  <si>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</si>
  <si>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</si>
  <si>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</si>
  <si>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</si>
  <si>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</si>
  <si>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</si>
  <si>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</si>
  <si>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</si>
  <si>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</si>
  <si>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</si>
  <si>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</si>
  <si>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</si>
  <si>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</si>
  <si>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</si>
  <si>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</si>
  <si>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</si>
  <si>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</si>
  <si>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</si>
  <si>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</si>
  <si>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</si>
  <si>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</si>
  <si>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</si>
  <si>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</si>
  <si>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</si>
  <si>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</si>
  <si>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</si>
  <si>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</si>
  <si>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</si>
  <si>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</si>
  <si>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</si>
  <si>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</si>
  <si>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</si>
  <si>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</si>
  <si>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</si>
  <si>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</si>
  <si>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</si>
  <si>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</si>
  <si>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</si>
  <si>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</si>
  <si>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</si>
  <si>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</si>
  <si>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</si>
  <si>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</si>
  <si>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</si>
  <si>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</si>
  <si>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</si>
  <si>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</si>
  <si>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</si>
  <si>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</si>
  <si>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</si>
  <si>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</si>
  <si>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</si>
  <si>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</si>
  <si>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</si>
  <si>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</si>
  <si>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</si>
  <si>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</si>
  <si>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</si>
  <si>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</si>
  <si>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</si>
  <si>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</si>
  <si>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</si>
  <si>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</si>
  <si>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</si>
  <si>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</si>
  <si>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</si>
  <si>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</si>
  <si>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</si>
  <si>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</si>
  <si>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</si>
  <si>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</si>
  <si>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</si>
  <si>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</si>
  <si>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</si>
  <si>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</si>
  <si>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</si>
  <si>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</si>
  <si>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</si>
  <si>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</si>
  <si>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</si>
  <si>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</si>
  <si>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</si>
  <si>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</si>
  <si>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</si>
  <si>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</si>
  <si>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</si>
  <si>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</si>
  <si>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</si>
  <si>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</si>
  <si>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</si>
  <si>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</si>
  <si>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</si>
  <si>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</si>
  <si>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</si>
  <si>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</si>
  <si>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</si>
  <si>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</si>
  <si>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</si>
  <si>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</si>
  <si>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</si>
  <si>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</si>
  <si>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</si>
  <si>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</si>
  <si>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</si>
  <si>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</si>
  <si>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</si>
  <si>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</si>
  <si>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</si>
  <si>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</si>
  <si>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</si>
  <si>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</si>
  <si>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</si>
  <si>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</si>
  <si>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</si>
  <si>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</si>
  <si>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</si>
  <si>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</si>
  <si>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</si>
  <si>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</si>
  <si>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</si>
  <si>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</si>
  <si>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</si>
  <si>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</si>
  <si>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</si>
  <si>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</si>
  <si>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</si>
  <si>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</si>
  <si>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</si>
  <si>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</si>
  <si>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</si>
  <si>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</si>
  <si>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</si>
  <si>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</si>
  <si>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</si>
  <si>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</si>
  <si>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</si>
  <si>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</si>
  <si>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</si>
  <si>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</si>
  <si>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</si>
  <si>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</si>
  <si>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</si>
  <si>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</si>
  <si>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</si>
  <si>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</si>
  <si>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</si>
  <si>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</si>
  <si>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</si>
  <si>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</si>
  <si>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</si>
  <si>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</si>
  <si>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</si>
  <si>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</si>
  <si>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</si>
  <si>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</si>
  <si>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</si>
  <si>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</si>
  <si>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</si>
  <si>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</si>
  <si>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</si>
  <si>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</si>
  <si>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</si>
  <si>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</si>
  <si>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</si>
  <si>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</si>
  <si>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</si>
  <si>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</si>
  <si>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</si>
  <si>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</si>
  <si>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</si>
  <si>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</si>
  <si>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</si>
  <si>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</si>
  <si>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</si>
  <si>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</si>
  <si>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</si>
  <si>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</si>
  <si>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</si>
  <si>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</si>
  <si>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</si>
  <si>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</si>
  <si>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</si>
  <si>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</si>
  <si>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</si>
  <si>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</si>
  <si>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</si>
  <si>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</si>
  <si>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</si>
  <si>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</si>
  <si>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</si>
  <si>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</si>
  <si>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</si>
  <si>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</si>
  <si>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</si>
  <si>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</si>
  <si>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</si>
  <si>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</si>
  <si>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</si>
  <si>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</si>
  <si>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</si>
  <si>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</si>
  <si>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</si>
  <si>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</si>
  <si>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</si>
  <si>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</si>
  <si>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</si>
  <si>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</si>
  <si>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</si>
  <si>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</si>
  <si>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</si>
  <si>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</si>
  <si>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</si>
  <si>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</si>
  <si>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</si>
  <si>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</si>
  <si>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</si>
  <si>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</si>
  <si>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</si>
  <si>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</si>
  <si>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</si>
  <si>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</si>
  <si>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</si>
  <si>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</si>
  <si>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</si>
  <si>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</si>
  <si>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</si>
  <si>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</si>
  <si>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</si>
  <si>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</si>
  <si>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</si>
  <si>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</si>
  <si>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</si>
  <si>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</si>
  <si>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</si>
  <si>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</si>
  <si>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</si>
  <si>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</si>
  <si>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</si>
  <si>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</si>
  <si>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</si>
  <si>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</si>
  <si>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</si>
  <si>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</si>
  <si>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</si>
  <si>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</si>
  <si>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</si>
  <si>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</si>
  <si>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</si>
  <si>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</si>
  <si>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</si>
  <si>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</si>
  <si>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</si>
  <si>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</si>
  <si>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</si>
  <si>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</si>
  <si>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</si>
  <si>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</si>
  <si>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</si>
  <si>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</si>
  <si>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</si>
  <si>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</si>
  <si>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</si>
  <si>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</si>
  <si>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</si>
  <si>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</si>
  <si>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</si>
  <si>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</si>
  <si>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</si>
  <si>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</si>
  <si>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</si>
  <si>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</si>
  <si>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</si>
  <si>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</si>
  <si>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</si>
  <si>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</si>
  <si>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</si>
  <si>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</si>
  <si>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</si>
  <si>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</si>
  <si>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</si>
  <si>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</si>
  <si>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</si>
  <si>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</si>
  <si>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</si>
  <si>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</si>
  <si>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</si>
  <si>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</si>
  <si>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</si>
  <si>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</si>
  <si>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</si>
  <si>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</si>
  <si>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</si>
  <si>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</si>
  <si>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</si>
  <si>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</si>
  <si>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</si>
  <si>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</si>
  <si>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</si>
  <si>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</si>
  <si>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</si>
  <si>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</si>
  <si>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</si>
  <si>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</si>
  <si>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</si>
  <si>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</si>
  <si>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</si>
  <si>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</si>
  <si>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</si>
  <si>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</si>
  <si>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</si>
  <si>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</si>
  <si>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</si>
  <si>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</si>
  <si>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</si>
  <si>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</si>
  <si>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</si>
  <si>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</si>
  <si>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</si>
  <si>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</si>
  <si>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</si>
  <si>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</si>
  <si>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</si>
  <si>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</si>
  <si>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</si>
  <si>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</si>
  <si>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</si>
  <si>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</si>
  <si>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</si>
  <si>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</si>
  <si>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</si>
  <si>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</si>
  <si>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</si>
  <si>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</si>
  <si>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</si>
  <si>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</si>
  <si>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</si>
  <si>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</si>
  <si>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</si>
  <si>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</si>
  <si>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</si>
  <si>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</si>
  <si>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</si>
  <si>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</si>
  <si>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</si>
  <si>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</si>
  <si>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</si>
  <si>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</si>
  <si>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</si>
  <si>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</si>
  <si>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</si>
  <si>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</si>
  <si>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</si>
  <si>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</si>
  <si>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</si>
  <si>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</si>
  <si>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</si>
  <si>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</si>
  <si>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</si>
  <si>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</si>
  <si>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</si>
  <si>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</si>
  <si>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</si>
  <si>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</si>
  <si>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</si>
  <si>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</si>
  <si>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</si>
  <si>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</si>
  <si>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</si>
  <si>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</si>
  <si>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</si>
  <si>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</si>
  <si>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</si>
  <si>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</si>
  <si>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</si>
  <si>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</si>
  <si>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</si>
  <si>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</si>
  <si>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</si>
  <si>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</si>
  <si>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</si>
  <si>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</si>
  <si>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</si>
  <si>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</si>
  <si>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</si>
  <si>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</si>
  <si>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</si>
  <si>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</si>
  <si>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</si>
  <si>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</si>
  <si>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</si>
  <si>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</si>
  <si>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</si>
  <si>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</si>
  <si>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</si>
  <si>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</si>
  <si>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</si>
  <si>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</si>
  <si>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</si>
  <si>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</si>
  <si>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</si>
  <si>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</si>
  <si>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</si>
  <si>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</si>
  <si>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</si>
  <si>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</si>
  <si>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</si>
  <si>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</si>
  <si>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</si>
  <si>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</si>
  <si>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</si>
  <si>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</si>
  <si>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</si>
  <si>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</si>
  <si>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</si>
  <si>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</si>
  <si>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</si>
  <si>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</si>
  <si>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</si>
  <si>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</si>
  <si>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</si>
  <si>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</si>
  <si>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</si>
  <si>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</si>
  <si>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</si>
  <si>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</si>
  <si>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</si>
  <si>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</si>
  <si>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</si>
  <si>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</si>
  <si>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</si>
  <si>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</si>
  <si>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</si>
  <si>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</si>
  <si>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</si>
  <si>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</si>
  <si>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</si>
  <si>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</si>
  <si>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</si>
  <si>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</si>
  <si>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</si>
  <si>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</si>
  <si>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</si>
  <si>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</si>
  <si>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</si>
  <si>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</si>
  <si>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</si>
  <si>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</si>
  <si>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</si>
  <si>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</si>
  <si>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</si>
  <si>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</si>
  <si>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</si>
  <si>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</si>
  <si>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</si>
  <si>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</si>
  <si>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</si>
  <si>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</si>
  <si>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</si>
  <si>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</si>
  <si>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</si>
  <si>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</si>
  <si>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</si>
  <si>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</si>
  <si>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</si>
  <si>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</si>
  <si>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</si>
  <si>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</si>
  <si>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</si>
  <si>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</si>
  <si>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</si>
  <si>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</si>
  <si>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</si>
  <si>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</si>
  <si>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</si>
  <si>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</si>
  <si>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</si>
  <si>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</si>
  <si>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</si>
  <si>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</si>
  <si>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</si>
  <si>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</si>
  <si>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</si>
  <si>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</si>
  <si>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</si>
  <si>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</si>
  <si>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</si>
  <si>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</si>
  <si>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</si>
  <si>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</si>
  <si>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</si>
  <si>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</si>
  <si>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</si>
  <si>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</si>
  <si>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</si>
  <si>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</si>
  <si>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</si>
  <si>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</si>
  <si>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</si>
  <si>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</si>
  <si>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</si>
  <si>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</si>
  <si>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</si>
  <si>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</si>
  <si>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</si>
  <si>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</si>
  <si>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</si>
  <si>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</si>
  <si>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</si>
  <si>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</si>
  <si>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</si>
  <si>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</si>
  <si>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</si>
  <si>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</si>
  <si>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</si>
  <si>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</si>
  <si>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</si>
  <si>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</si>
  <si>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</si>
  <si>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</si>
  <si>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</si>
  <si>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</si>
  <si>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</si>
  <si>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</si>
  <si>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</si>
  <si>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</si>
  <si>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</si>
  <si>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</si>
  <si>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</si>
  <si>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</si>
  <si>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</si>
  <si>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</si>
  <si>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</si>
  <si>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</si>
  <si>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</si>
  <si>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</si>
  <si>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</si>
  <si>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</si>
  <si>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</si>
  <si>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</si>
  <si>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</si>
  <si>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</si>
  <si>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</si>
  <si>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</si>
  <si>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</si>
  <si>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</si>
  <si>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</si>
  <si>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</si>
  <si>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</si>
  <si>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</si>
  <si>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</si>
  <si>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</si>
  <si>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</si>
  <si>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</si>
  <si>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</si>
  <si>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</si>
  <si>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</si>
  <si>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</si>
  <si>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</si>
  <si>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</si>
  <si>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</si>
  <si>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</si>
  <si>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</si>
  <si>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</si>
  <si>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</si>
  <si>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</si>
  <si>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</si>
  <si>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</si>
  <si>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</si>
  <si>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</si>
  <si>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</si>
  <si>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</si>
  <si>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</si>
  <si>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</si>
  <si>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</si>
  <si>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</si>
  <si>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</si>
  <si>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</si>
  <si>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</si>
  <si>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</si>
  <si>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</si>
  <si>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</si>
  <si>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</si>
  <si>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</si>
  <si>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</si>
  <si>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</si>
  <si>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</si>
  <si>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</si>
  <si>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</si>
  <si>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</si>
  <si>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</si>
  <si>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</si>
  <si>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</si>
  <si>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</si>
  <si>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</si>
  <si>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</si>
  <si>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</si>
  <si>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</si>
  <si>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</si>
  <si>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</si>
  <si>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</si>
  <si>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</si>
  <si>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</si>
  <si>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</si>
  <si>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</si>
  <si>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</si>
  <si>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</si>
  <si>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</si>
  <si>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</si>
  <si>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</si>
  <si>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</si>
  <si>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</si>
  <si>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</si>
  <si>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</si>
  <si>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</si>
  <si>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</si>
  <si>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</si>
  <si>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</si>
  <si>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</si>
  <si>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</si>
  <si>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</si>
  <si>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</si>
  <si>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</si>
  <si>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</si>
  <si>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</si>
  <si>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</si>
  <si>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</si>
  <si>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</si>
  <si>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</si>
  <si>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</si>
  <si>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</si>
  <si>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</si>
  <si>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</si>
  <si>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</si>
  <si>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</si>
  <si>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</si>
  <si>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</si>
  <si>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</si>
  <si>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</si>
  <si>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</si>
  <si>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</si>
  <si>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</si>
  <si>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</si>
  <si>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</si>
  <si>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</si>
  <si>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</si>
  <si>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</si>
  <si>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</si>
  <si>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</si>
  <si>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</si>
  <si>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</si>
  <si>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</si>
  <si>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</si>
  <si>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</si>
  <si>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</si>
  <si>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</si>
  <si>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</si>
  <si>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</si>
  <si>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</si>
  <si>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</si>
  <si>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</si>
  <si>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</si>
  <si>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</si>
  <si>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</si>
  <si>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</si>
  <si>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</si>
  <si>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</si>
  <si>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</si>
  <si>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</si>
  <si>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</si>
  <si>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</si>
  <si>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</si>
  <si>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</si>
  <si>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</si>
  <si>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</si>
  <si>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</si>
  <si>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</si>
  <si>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</si>
  <si>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</si>
  <si>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</si>
  <si>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</si>
  <si>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</si>
  <si>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</si>
  <si>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</si>
  <si>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</si>
  <si>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</si>
  <si>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</si>
  <si>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</si>
  <si>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</si>
  <si>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</si>
  <si>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</si>
  <si>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</si>
  <si>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</si>
  <si>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</si>
  <si>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</si>
  <si>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</si>
  <si>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</si>
  <si>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</si>
  <si>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</si>
  <si>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</si>
  <si>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</si>
  <si>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</si>
  <si>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</si>
  <si>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</si>
  <si>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</si>
  <si>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</si>
  <si>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</si>
  <si>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</si>
  <si>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</si>
  <si>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</si>
  <si>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</si>
  <si>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</si>
  <si>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</si>
  <si>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</si>
  <si>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</si>
  <si>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</si>
  <si>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</si>
  <si>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</si>
  <si>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</si>
  <si>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</si>
  <si>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</si>
  <si>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</si>
  <si>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</si>
  <si>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</si>
  <si>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</si>
  <si>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</si>
  <si>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</si>
  <si>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</si>
  <si>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</si>
  <si>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</si>
  <si>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</si>
  <si>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</si>
  <si>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</si>
  <si>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</si>
  <si>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</si>
  <si>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</si>
  <si>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</si>
  <si>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</si>
  <si>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</si>
  <si>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</si>
  <si>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</si>
  <si>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</si>
  <si>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</si>
  <si>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</si>
  <si>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</si>
  <si>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</si>
  <si>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</si>
  <si>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</si>
  <si>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</si>
  <si>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</si>
  <si>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</si>
  <si>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</si>
  <si>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</si>
  <si>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</si>
  <si>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</si>
  <si>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</si>
  <si>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</si>
  <si>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</si>
  <si>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</si>
  <si>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</si>
  <si>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</si>
  <si>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</si>
  <si>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</si>
  <si>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</si>
  <si>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</si>
  <si>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</si>
  <si>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</si>
  <si>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</si>
  <si>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</si>
  <si>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</si>
  <si>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</si>
  <si>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</si>
  <si>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</si>
  <si>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</si>
  <si>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</si>
  <si>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</si>
  <si>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</si>
  <si>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</si>
  <si>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</si>
  <si>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</si>
  <si>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</si>
  <si>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</si>
  <si>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</si>
  <si>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</si>
  <si>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</si>
  <si>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</si>
  <si>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</si>
  <si>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</si>
  <si>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</si>
  <si>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</si>
  <si>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</si>
  <si>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</si>
  <si>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</si>
  <si>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</si>
  <si>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</si>
  <si>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</si>
  <si>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</si>
  <si>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</si>
  <si>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</si>
  <si>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</si>
  <si>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</si>
  <si>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</si>
  <si>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</si>
  <si>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</si>
  <si>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</si>
  <si>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</si>
  <si>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</si>
  <si>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</si>
  <si>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</si>
  <si>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</si>
  <si>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</si>
  <si>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</si>
  <si>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</si>
  <si>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</si>
  <si>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</si>
  <si>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</si>
  <si>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</si>
  <si>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</si>
  <si>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</si>
  <si>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</si>
  <si>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</si>
  <si>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</si>
  <si>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</si>
  <si>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</si>
  <si>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</si>
  <si>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</si>
  <si>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</si>
  <si>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</si>
  <si>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</si>
  <si>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</si>
  <si>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</si>
  <si>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</si>
  <si>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</si>
  <si>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</si>
  <si>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</si>
  <si>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</si>
  <si>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</si>
  <si>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</si>
  <si>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</si>
  <si>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</si>
  <si>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</si>
  <si>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</si>
  <si>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</si>
  <si>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</si>
  <si>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</si>
  <si>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</si>
  <si>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</si>
  <si>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</si>
  <si>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</si>
  <si>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</si>
  <si>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</si>
  <si>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</si>
  <si>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</si>
  <si>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</si>
  <si>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</si>
  <si>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</si>
  <si>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</si>
  <si>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</si>
  <si>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</si>
  <si>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</si>
  <si>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</si>
  <si>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</si>
  <si>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</si>
  <si>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</si>
  <si>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</si>
  <si>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</si>
  <si>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</si>
  <si>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</si>
  <si>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</si>
  <si>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</si>
  <si>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</si>
  <si>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</si>
  <si>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</si>
  <si>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</si>
  <si>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</si>
  <si>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</si>
  <si>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</si>
  <si>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</si>
  <si>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</si>
  <si>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</si>
  <si>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</si>
  <si>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</si>
  <si>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</si>
  <si>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</si>
  <si>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</si>
  <si>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</si>
  <si>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</si>
  <si>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</si>
  <si>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</si>
  <si>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</si>
  <si>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</si>
  <si>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</si>
  <si>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</si>
  <si>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</si>
  <si>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</si>
  <si>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</si>
  <si>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</si>
  <si>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</si>
  <si>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</si>
  <si>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</si>
  <si>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</si>
  <si>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</si>
  <si>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</si>
  <si>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</si>
  <si>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</si>
  <si>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</si>
  <si>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</si>
  <si>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</si>
  <si>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</si>
  <si>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</si>
  <si>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</si>
  <si>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</si>
  <si>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</si>
  <si>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</si>
  <si>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</si>
  <si>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</si>
  <si>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</si>
  <si>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</si>
  <si>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</si>
  <si>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</si>
  <si>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</si>
  <si>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</si>
  <si>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</si>
  <si>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</si>
  <si>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</si>
  <si>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</si>
  <si>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</si>
  <si>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</si>
  <si>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</si>
  <si>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</si>
  <si>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</si>
  <si>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</si>
  <si>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</si>
  <si>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</si>
  <si>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</si>
  <si>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</si>
  <si>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</si>
  <si>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</si>
  <si>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</si>
  <si>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</si>
  <si>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</si>
  <si>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</si>
  <si>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</si>
  <si>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</si>
  <si>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</si>
  <si>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</si>
  <si>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</si>
  <si>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</si>
  <si>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</si>
  <si>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</si>
  <si>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</si>
  <si>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</si>
  <si>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</si>
  <si>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</si>
  <si>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</si>
  <si>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</si>
  <si>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</si>
  <si>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</si>
  <si>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</si>
  <si>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</si>
  <si>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</si>
  <si>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</si>
  <si>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</si>
  <si>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</si>
  <si>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</si>
  <si>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</si>
  <si>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</si>
  <si>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</si>
  <si>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</si>
  <si>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</si>
  <si>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</si>
  <si>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</si>
  <si>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</si>
  <si>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</si>
  <si>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</si>
  <si>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</si>
  <si>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</si>
  <si>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</si>
  <si>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</si>
  <si>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</si>
  <si>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</si>
  <si>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</si>
  <si>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</si>
  <si>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</si>
  <si>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</si>
  <si>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</si>
  <si>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</si>
  <si>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</si>
  <si>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</si>
  <si>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</si>
  <si>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</si>
  <si>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</si>
  <si>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</si>
  <si>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</si>
  <si>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</si>
  <si>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</si>
  <si>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</si>
  <si>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</si>
  <si>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</si>
  <si>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</si>
  <si>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</si>
  <si>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</si>
  <si>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</si>
  <si>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</si>
  <si>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</si>
  <si>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</si>
  <si>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</si>
  <si>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</si>
  <si>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</si>
  <si>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</si>
  <si>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</si>
  <si>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</si>
  <si>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</si>
  <si>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</si>
  <si>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</si>
  <si>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</si>
  <si>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</si>
  <si>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</si>
  <si>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</si>
  <si>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</si>
  <si>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</si>
  <si>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</si>
  <si>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</si>
  <si>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</si>
  <si>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</si>
  <si>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</si>
  <si>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</si>
  <si>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</si>
  <si>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</si>
  <si>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</si>
  <si>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</si>
  <si>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</si>
  <si>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</si>
  <si>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</si>
  <si>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</si>
  <si>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</si>
  <si>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</si>
  <si>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</si>
  <si>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</si>
  <si>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</si>
  <si>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</si>
  <si>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</si>
  <si>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</si>
  <si>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</si>
  <si>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</si>
  <si>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</si>
  <si>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</si>
  <si>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</si>
  <si>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</si>
  <si>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</si>
  <si>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</si>
  <si>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</si>
  <si>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</si>
  <si>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</si>
  <si>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</si>
  <si>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</si>
  <si>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</si>
  <si>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</si>
  <si>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</si>
  <si>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</si>
  <si>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</si>
  <si>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</si>
  <si>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</si>
  <si>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</si>
  <si>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</si>
  <si>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</si>
  <si>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</si>
  <si>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</si>
  <si>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</si>
  <si>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</si>
  <si>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</si>
  <si>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</si>
  <si>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</si>
  <si>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</si>
  <si>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</si>
  <si>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</si>
  <si>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</si>
  <si>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</si>
  <si>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</si>
  <si>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</si>
  <si>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</si>
  <si>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</si>
  <si>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</si>
  <si>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</si>
  <si>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</si>
  <si>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</si>
  <si>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</si>
  <si>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</si>
  <si>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</si>
  <si>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</si>
  <si>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</si>
  <si>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</si>
  <si>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</si>
  <si>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</si>
  <si>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</si>
  <si>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</si>
  <si>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</si>
  <si>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</si>
  <si>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</si>
  <si>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</si>
  <si>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</si>
  <si>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</si>
  <si>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</si>
  <si>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</si>
  <si>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</si>
  <si>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</si>
  <si>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</si>
  <si>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</si>
  <si>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</si>
  <si>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</si>
  <si>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</si>
  <si>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</si>
  <si>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</si>
  <si>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</si>
  <si>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</si>
  <si>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</si>
  <si>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</si>
  <si>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</si>
  <si>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</si>
  <si>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</si>
  <si>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</si>
  <si>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</si>
  <si>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</si>
  <si>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</si>
  <si>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</si>
  <si>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</si>
  <si>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</si>
  <si>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</si>
  <si>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</si>
  <si>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</si>
  <si>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</si>
  <si>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</si>
  <si>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</si>
  <si>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</si>
  <si>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</si>
  <si>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</si>
  <si>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</si>
  <si>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</si>
  <si>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</si>
  <si>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</si>
  <si>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</si>
  <si>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</si>
  <si>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</si>
  <si>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</si>
  <si>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</si>
  <si>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</si>
  <si>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</si>
  <si>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</si>
  <si>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</si>
  <si>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</si>
  <si>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</si>
  <si>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</si>
  <si>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</si>
  <si>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</si>
  <si>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</si>
  <si>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</si>
  <si>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</si>
  <si>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</si>
  <si>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</si>
  <si>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</si>
  <si>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</si>
  <si>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</si>
  <si>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</si>
  <si>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</si>
  <si>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</si>
  <si>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</si>
  <si>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</si>
  <si>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</si>
  <si>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</si>
  <si>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</si>
  <si>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</si>
  <si>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</si>
  <si>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</si>
  <si>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</si>
  <si>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</si>
  <si>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</si>
  <si>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</si>
  <si>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</si>
  <si>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</si>
  <si>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</si>
  <si>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</si>
  <si>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</si>
  <si>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</si>
  <si>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</si>
  <si>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</si>
  <si>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</si>
  <si>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</si>
  <si>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</si>
  <si>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</si>
  <si>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</si>
  <si>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</si>
  <si>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</si>
  <si>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</si>
  <si>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</si>
  <si>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</si>
  <si>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</si>
  <si>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</si>
  <si>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</si>
  <si>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</si>
  <si>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</si>
  <si>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</si>
  <si>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</si>
  <si>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</si>
  <si>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</si>
  <si>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</si>
  <si>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</si>
  <si>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</si>
  <si>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</si>
  <si>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</si>
  <si>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</si>
  <si>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</si>
  <si>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</si>
  <si>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</si>
  <si>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</si>
  <si>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</si>
  <si>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</si>
  <si>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</si>
  <si>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</si>
  <si>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</si>
  <si>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</si>
  <si>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</si>
  <si>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</si>
  <si>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</si>
  <si>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</si>
  <si>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</si>
  <si>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</si>
  <si>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</si>
  <si>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</si>
  <si>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</si>
  <si>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</si>
  <si>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</si>
  <si>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</si>
  <si>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</si>
  <si>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</si>
  <si>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</si>
  <si>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</si>
  <si>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</si>
  <si>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</si>
  <si>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</si>
  <si>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</si>
  <si>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</si>
  <si>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</si>
  <si>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</si>
  <si>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</si>
  <si>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</si>
  <si>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</si>
  <si>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</si>
  <si>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</si>
  <si>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</si>
  <si>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</si>
  <si>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</si>
  <si>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</si>
  <si>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</si>
  <si>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</si>
  <si>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</si>
  <si>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</si>
  <si>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</si>
  <si>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</si>
  <si>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</si>
  <si>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</si>
  <si>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</si>
  <si>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</si>
  <si>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</si>
  <si>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</si>
  <si>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</si>
  <si>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</si>
  <si>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</si>
  <si>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</si>
  <si>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</si>
  <si>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</si>
  <si>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</si>
  <si>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</si>
  <si>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</si>
  <si>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</si>
  <si>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</si>
  <si>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</si>
  <si>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</si>
  <si>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</si>
  <si>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</si>
  <si>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</si>
  <si>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</si>
  <si>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</si>
  <si>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</si>
  <si>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</si>
  <si>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</si>
  <si>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</si>
  <si>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</si>
  <si>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</si>
  <si>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</si>
  <si>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</si>
  <si>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</si>
  <si>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</si>
  <si>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</si>
  <si>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</si>
  <si>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</si>
  <si>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</si>
  <si>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</si>
  <si>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</si>
  <si>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</si>
  <si>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</si>
  <si>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</si>
  <si>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</si>
  <si>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</si>
  <si>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</si>
  <si>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</si>
  <si>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</si>
  <si>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</si>
  <si>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</si>
  <si>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</si>
  <si>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</si>
  <si>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</si>
  <si>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</si>
  <si>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</si>
  <si>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</si>
  <si>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</si>
  <si>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</si>
  <si>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</si>
  <si>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</si>
  <si>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</si>
  <si>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</si>
  <si>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</si>
  <si>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</si>
  <si>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</si>
  <si>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</si>
  <si>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</si>
  <si>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</si>
  <si>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</si>
  <si>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</si>
  <si>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</si>
  <si>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</si>
  <si>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</si>
  <si>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</si>
  <si>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</si>
  <si>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</si>
  <si>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</si>
  <si>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</si>
  <si>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</si>
  <si>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</si>
  <si>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</si>
  <si>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</si>
  <si>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</si>
  <si>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</si>
  <si>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</si>
  <si>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</si>
  <si>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</si>
  <si>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</si>
  <si>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</si>
  <si>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</si>
  <si>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</si>
  <si>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</si>
  <si>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</si>
  <si>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</si>
  <si>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</si>
  <si>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</si>
  <si>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</si>
  <si>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</si>
  <si>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</si>
  <si>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</si>
  <si>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</si>
  <si>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</si>
  <si>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</si>
  <si>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</si>
  <si>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</si>
  <si>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</si>
  <si>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</si>
  <si>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</si>
  <si>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</si>
  <si>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</si>
  <si>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</si>
  <si>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</si>
  <si>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</si>
  <si>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</si>
  <si>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</si>
  <si>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</si>
  <si>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</si>
  <si>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</si>
  <si>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</si>
  <si>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</si>
  <si>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</si>
  <si>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</si>
  <si>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</si>
  <si>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</si>
  <si>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</si>
  <si>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</si>
  <si>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</si>
  <si>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</si>
  <si>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</si>
  <si>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</si>
  <si>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</si>
  <si>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</si>
  <si>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</si>
  <si>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</si>
  <si>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</si>
  <si>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</si>
  <si>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</si>
  <si>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</si>
  <si>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</si>
  <si>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</si>
  <si>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</si>
  <si>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</si>
  <si>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</si>
  <si>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</si>
  <si>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</si>
  <si>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</si>
  <si>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</si>
  <si>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</si>
  <si>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</si>
  <si>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</si>
  <si>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</si>
  <si>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</si>
  <si>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</si>
  <si>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</si>
  <si>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</si>
  <si>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</si>
  <si>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</si>
  <si>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</si>
  <si>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</si>
  <si>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</si>
  <si>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</si>
  <si>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</si>
  <si>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</si>
  <si>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</si>
  <si>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</si>
  <si>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</si>
  <si>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</si>
  <si>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</si>
  <si>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</si>
  <si>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</si>
  <si>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</si>
  <si>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</si>
  <si>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</si>
  <si>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</si>
  <si>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</si>
  <si>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</si>
  <si>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</si>
  <si>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</si>
  <si>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</si>
  <si>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</si>
  <si>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</si>
  <si>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</si>
  <si>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</si>
  <si>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</si>
  <si>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</si>
  <si>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</si>
  <si>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</si>
  <si>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</si>
  <si>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</si>
  <si>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</si>
  <si>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</si>
  <si>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</si>
  <si>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</si>
  <si>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</si>
  <si>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</si>
  <si>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</si>
  <si>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</si>
  <si>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</si>
  <si>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</si>
  <si>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</si>
  <si>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</si>
  <si>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</si>
  <si>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</si>
  <si>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</si>
  <si>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</si>
  <si>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</si>
  <si>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</si>
  <si>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</si>
  <si>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</si>
  <si>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</si>
  <si>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</si>
  <si>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</si>
  <si>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</si>
  <si>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</si>
  <si>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</si>
  <si>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</si>
  <si>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</si>
  <si>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</si>
  <si>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</si>
  <si>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</si>
  <si>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</si>
  <si>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</si>
  <si>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</si>
  <si>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</si>
  <si>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</si>
  <si>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</si>
  <si>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</si>
  <si>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</si>
  <si>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</si>
  <si>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</si>
  <si>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</si>
  <si>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</si>
  <si>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</si>
  <si>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</si>
  <si>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</si>
  <si>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</si>
  <si>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</si>
  <si>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</si>
  <si>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</si>
  <si>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</si>
  <si>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</si>
  <si>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</si>
  <si>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</si>
  <si>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</si>
  <si>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</si>
  <si>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</si>
  <si>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</si>
  <si>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</si>
  <si>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</si>
  <si>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</si>
  <si>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</si>
  <si>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</si>
  <si>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</si>
  <si>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</si>
  <si>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</si>
  <si>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</si>
  <si>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</si>
  <si>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</si>
  <si>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</si>
  <si>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</si>
  <si>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</si>
  <si>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</si>
  <si>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</si>
  <si>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</si>
  <si>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</si>
  <si>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</si>
  <si>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</si>
  <si>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</si>
  <si>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</si>
  <si>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</si>
  <si>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</si>
  <si>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</si>
  <si>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</si>
  <si>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</si>
  <si>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</si>
  <si>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</si>
  <si>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</si>
  <si>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</si>
  <si>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</si>
  <si>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</si>
  <si>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</si>
  <si>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</si>
  <si>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</si>
  <si>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</si>
  <si>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</si>
  <si>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</si>
  <si>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</si>
  <si>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</si>
  <si>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</si>
  <si>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</si>
  <si>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</si>
  <si>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</si>
  <si>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</si>
  <si>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</si>
  <si>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</si>
  <si>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</si>
  <si>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</si>
  <si>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</si>
  <si>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</si>
  <si>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</si>
  <si>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</si>
  <si>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</si>
  <si>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</si>
  <si>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</si>
  <si>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</si>
  <si>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</si>
  <si>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</si>
  <si>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</si>
  <si>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</si>
  <si>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</si>
  <si>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</si>
  <si>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</si>
  <si>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</si>
  <si>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</si>
  <si>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</si>
  <si>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</si>
  <si>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</si>
  <si>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</si>
  <si>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</si>
  <si>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</si>
  <si>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</si>
  <si>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</si>
  <si>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</si>
  <si>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</si>
  <si>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</si>
  <si>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</si>
  <si>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</si>
  <si>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</si>
  <si>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</si>
  <si>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</si>
  <si>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</si>
  <si>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</si>
  <si>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</si>
  <si>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</si>
  <si>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</si>
  <si>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</si>
  <si>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</si>
  <si>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</si>
  <si>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</si>
  <si>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</si>
  <si>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</si>
  <si>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</si>
  <si>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</si>
  <si>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</si>
  <si>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</si>
  <si>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</si>
  <si>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</si>
  <si>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</si>
  <si>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</si>
  <si>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</si>
  <si>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</si>
  <si>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</si>
  <si>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</si>
  <si>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</si>
  <si>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</si>
  <si>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</si>
  <si>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</si>
  <si>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</si>
  <si>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</si>
  <si>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</si>
  <si>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</si>
  <si>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</si>
  <si>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</si>
  <si>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</si>
  <si>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</si>
  <si>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</si>
  <si>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</si>
  <si>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</si>
  <si>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</si>
  <si>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</si>
  <si>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</si>
  <si>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</si>
  <si>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</si>
  <si>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</si>
  <si>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</si>
  <si>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</si>
  <si>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</si>
  <si>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</si>
  <si>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</si>
  <si>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</si>
  <si>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</si>
  <si>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</si>
  <si>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</si>
  <si>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</si>
  <si>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</si>
  <si>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</si>
  <si>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</si>
  <si>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</si>
  <si>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</si>
  <si>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</si>
  <si>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</si>
  <si>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</si>
  <si>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</si>
  <si>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</si>
  <si>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</si>
  <si>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</si>
  <si>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</si>
  <si>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</si>
  <si>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</si>
  <si>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</si>
  <si>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</si>
  <si>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</si>
  <si>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</si>
  <si>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</si>
  <si>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</si>
  <si>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</si>
  <si>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</si>
  <si>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</si>
  <si>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</si>
  <si>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</si>
  <si>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</si>
  <si>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</si>
  <si>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</si>
  <si>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</si>
  <si>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</si>
  <si>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</si>
  <si>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</si>
  <si>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</si>
  <si>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</si>
  <si>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</si>
  <si>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</si>
  <si>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</si>
  <si>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</si>
  <si>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</si>
  <si>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</si>
  <si>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</si>
  <si>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</si>
  <si>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</si>
  <si>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</si>
  <si>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</si>
  <si>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</si>
  <si>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</si>
  <si>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</si>
  <si>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</si>
  <si>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</si>
  <si>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</si>
  <si>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</si>
  <si>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</si>
  <si>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</si>
  <si>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</si>
  <si>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</si>
  <si>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</si>
  <si>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</si>
  <si>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</si>
  <si>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</si>
  <si>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</si>
  <si>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</si>
  <si>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</si>
  <si>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</si>
  <si>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</si>
  <si>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</si>
  <si>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</si>
  <si>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</si>
  <si>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</si>
  <si>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</si>
  <si>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</si>
  <si>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</si>
  <si>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</si>
  <si>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</si>
  <si>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</si>
  <si>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</si>
  <si>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</si>
  <si>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</si>
  <si>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</si>
  <si>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</si>
  <si>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</si>
  <si>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</si>
  <si>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</si>
  <si>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</si>
  <si>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</si>
  <si>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</si>
  <si>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</si>
  <si>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</si>
  <si>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</si>
  <si>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</si>
  <si>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</si>
  <si>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</si>
  <si>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</si>
  <si>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</si>
  <si>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</si>
  <si>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</si>
  <si>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</si>
  <si>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</si>
  <si>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</si>
  <si>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</si>
  <si>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</si>
  <si>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</si>
  <si>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</si>
  <si>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</si>
  <si>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</si>
  <si>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</si>
  <si>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</si>
  <si>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</si>
  <si>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</si>
  <si>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</si>
  <si>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</si>
  <si>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</si>
  <si>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</si>
  <si>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</si>
  <si>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</si>
  <si>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</si>
  <si>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</si>
  <si>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</si>
  <si>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</si>
  <si>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</si>
  <si>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</si>
  <si>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</si>
  <si>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</si>
  <si>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</si>
  <si>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</si>
  <si>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</si>
  <si>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</si>
  <si>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</si>
  <si>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</si>
  <si>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</si>
  <si>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</si>
  <si>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</si>
  <si>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</si>
  <si>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</si>
  <si>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</si>
  <si>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</si>
  <si>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</si>
  <si>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</si>
  <si>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</si>
  <si>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</si>
  <si>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</si>
  <si>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</si>
  <si>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</si>
  <si>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</si>
  <si>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</si>
  <si>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</si>
  <si>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</si>
  <si>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</si>
  <si>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</si>
  <si>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</si>
  <si>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</si>
  <si>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</si>
  <si>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</si>
  <si>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</si>
  <si>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</si>
  <si>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</si>
  <si>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</si>
  <si>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</si>
  <si>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</si>
  <si>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</si>
  <si>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</si>
  <si>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</si>
  <si>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</si>
  <si>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</si>
  <si>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</si>
  <si>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</si>
  <si>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</si>
  <si>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</si>
  <si>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</si>
  <si>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</si>
  <si>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</si>
  <si>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</si>
  <si>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</si>
  <si>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</si>
  <si>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</si>
  <si>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</si>
  <si>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</si>
  <si>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</si>
  <si>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</si>
  <si>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</si>
  <si>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</si>
  <si>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</si>
  <si>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</si>
  <si>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</si>
  <si>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</si>
  <si>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</si>
  <si>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</si>
  <si>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</si>
  <si>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</si>
  <si>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</si>
  <si>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</si>
  <si>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</si>
  <si>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</si>
  <si>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</si>
  <si>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</si>
  <si>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</si>
  <si>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</si>
  <si>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</si>
  <si>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</si>
  <si>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</si>
  <si>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</si>
  <si>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</si>
  <si>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</si>
  <si>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</si>
  <si>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</si>
  <si>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</si>
  <si>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</si>
  <si>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</si>
  <si>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</si>
  <si>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</si>
  <si>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</si>
  <si>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</si>
  <si>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</si>
  <si>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</si>
  <si>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</si>
  <si>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</si>
  <si>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</si>
  <si>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</si>
  <si>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</si>
  <si>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</si>
  <si>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</si>
  <si>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</si>
  <si>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</si>
  <si>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</si>
  <si>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</si>
  <si>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</si>
  <si>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</si>
  <si>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</si>
  <si>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</si>
  <si>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</si>
  <si>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</si>
  <si>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</si>
  <si>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</si>
  <si>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</si>
  <si>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</si>
  <si>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</si>
  <si>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</si>
  <si>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</si>
  <si>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</si>
  <si>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</si>
  <si>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</si>
  <si>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</si>
  <si>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</si>
  <si>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</si>
  <si>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</si>
  <si>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</si>
  <si>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</si>
  <si>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</si>
  <si>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</si>
  <si>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</si>
  <si>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</si>
  <si>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</si>
  <si>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</si>
  <si>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</si>
  <si>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</si>
  <si>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</si>
  <si>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</si>
  <si>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</si>
  <si>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</si>
  <si>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</si>
  <si>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</si>
  <si>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</si>
  <si>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</si>
  <si>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</si>
  <si>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</si>
  <si>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</si>
  <si>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</si>
  <si>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</si>
  <si>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</si>
  <si>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</si>
  <si>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</si>
  <si>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</si>
  <si>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</si>
  <si>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</si>
  <si>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</si>
  <si>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</si>
  <si>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</si>
  <si>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</si>
  <si>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</si>
  <si>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</si>
  <si>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</si>
  <si>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</si>
  <si>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</si>
  <si>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</si>
  <si>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</si>
  <si>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</si>
  <si>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</si>
  <si>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</si>
  <si>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</si>
  <si>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</si>
  <si>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</si>
  <si>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</si>
  <si>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</si>
  <si>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</si>
  <si>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</si>
  <si>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</si>
  <si>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</si>
  <si>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</si>
  <si>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</si>
  <si>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</si>
  <si>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</si>
  <si>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</si>
  <si>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</si>
  <si>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</si>
  <si>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</si>
  <si>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</si>
  <si>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</si>
  <si>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</si>
  <si>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</si>
  <si>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</si>
  <si>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</si>
  <si>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</si>
  <si>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</si>
  <si>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</si>
  <si>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</si>
  <si>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</si>
  <si>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</si>
  <si>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</si>
  <si>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</si>
  <si>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</si>
  <si>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</si>
  <si>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</si>
  <si>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</si>
  <si>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</si>
  <si>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</si>
  <si>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</si>
  <si>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</si>
  <si>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</si>
  <si>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</si>
  <si>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</si>
  <si>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</si>
  <si>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</si>
  <si>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</si>
  <si>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</si>
  <si>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</si>
  <si>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</si>
  <si>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</si>
  <si>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</si>
  <si>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</si>
  <si>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</si>
  <si>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</si>
  <si>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</si>
  <si>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</si>
  <si>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</si>
  <si>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</si>
  <si>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</si>
  <si>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</si>
  <si>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</si>
  <si>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</si>
  <si>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</si>
  <si>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</si>
  <si>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</si>
  <si>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</si>
  <si>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</si>
  <si>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</si>
  <si>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</si>
  <si>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</si>
  <si>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</si>
  <si>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</si>
  <si>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</si>
  <si>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</si>
  <si>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</si>
  <si>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</si>
  <si>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</si>
  <si>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</si>
  <si>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</si>
  <si>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</si>
  <si>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</si>
  <si>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</si>
  <si>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</si>
  <si>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</si>
  <si>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</si>
  <si>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</si>
  <si>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</si>
  <si>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</si>
  <si>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</si>
  <si>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</si>
  <si>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</si>
  <si>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</si>
  <si>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</si>
  <si>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</si>
  <si>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</si>
  <si>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</si>
  <si>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</si>
  <si>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</si>
  <si>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</si>
  <si>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</si>
  <si>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</si>
  <si>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</si>
  <si>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</si>
  <si>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</si>
  <si>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</si>
  <si>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</si>
  <si>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</si>
  <si>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</si>
  <si>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</si>
  <si>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</si>
  <si>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</si>
  <si>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</si>
  <si>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</si>
  <si>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</si>
  <si>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</si>
  <si>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</si>
  <si>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</si>
  <si>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</si>
  <si>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</si>
  <si>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</si>
  <si>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</si>
  <si>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</si>
  <si>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</si>
  <si>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</si>
  <si>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</si>
  <si>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</si>
  <si>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</si>
  <si>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</si>
  <si>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</si>
  <si>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</si>
  <si>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</si>
  <si>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</si>
  <si>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</si>
  <si>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</si>
  <si>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</si>
  <si>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</si>
  <si>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</si>
  <si>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</si>
  <si>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</si>
  <si>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</si>
  <si>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</si>
  <si>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</si>
  <si>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</si>
  <si>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</si>
  <si>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</si>
  <si>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</si>
  <si>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</si>
  <si>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</si>
  <si>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</si>
  <si>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</si>
  <si>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</si>
  <si>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</si>
  <si>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</si>
  <si>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</si>
  <si>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</si>
  <si>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</si>
  <si>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</si>
  <si>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</si>
  <si>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</si>
  <si>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</si>
  <si>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</si>
  <si>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</si>
  <si>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</si>
  <si>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</si>
  <si>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</si>
  <si>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</si>
  <si>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</si>
  <si>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</si>
  <si>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</si>
  <si>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</si>
  <si>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</si>
  <si>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</si>
  <si>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</si>
  <si>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</si>
  <si>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</si>
  <si>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</si>
  <si>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</si>
  <si>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</si>
  <si>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</si>
  <si>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</si>
  <si>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</si>
  <si>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</si>
  <si>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</si>
  <si>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</si>
  <si>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</si>
  <si>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</si>
  <si>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</si>
  <si>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</si>
  <si>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</si>
  <si>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</si>
  <si>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</si>
  <si>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</si>
  <si>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</si>
  <si>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</si>
  <si>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</si>
  <si>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</si>
  <si>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</si>
  <si>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</si>
  <si>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</si>
  <si>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</si>
  <si>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</si>
  <si>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</si>
  <si>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</si>
  <si>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</si>
  <si>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</si>
  <si>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</si>
  <si>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</si>
  <si>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</si>
  <si>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</si>
  <si>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</si>
  <si>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</si>
  <si>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</si>
  <si>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</si>
  <si>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</si>
  <si>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</si>
  <si>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</si>
  <si>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</si>
  <si>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</si>
  <si>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</si>
  <si>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</si>
  <si>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</si>
  <si>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</si>
  <si>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</si>
  <si>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</si>
  <si>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</si>
  <si>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</si>
  <si>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</si>
  <si>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</si>
  <si>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</si>
  <si>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</si>
  <si>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</si>
  <si>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</si>
  <si>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</si>
  <si>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</si>
  <si>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</si>
  <si>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</si>
  <si>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</si>
  <si>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</si>
  <si>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</si>
  <si>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</si>
  <si>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</si>
  <si>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</si>
  <si>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</si>
  <si>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</si>
  <si>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</si>
  <si>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</si>
  <si>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</si>
  <si>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</si>
  <si>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</si>
  <si>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</si>
  <si>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</si>
  <si>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</si>
  <si>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</si>
  <si>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</si>
  <si>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</si>
  <si>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</si>
  <si>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</si>
  <si>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</si>
  <si>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</si>
  <si>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</si>
  <si>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</si>
  <si>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</si>
  <si>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</si>
  <si>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</si>
  <si>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</si>
  <si>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</si>
  <si>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</si>
  <si>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</si>
  <si>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</si>
  <si>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</si>
  <si>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</si>
  <si>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</si>
  <si>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</si>
  <si>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</si>
  <si>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</si>
  <si>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</si>
  <si>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</si>
  <si>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</si>
  <si>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</si>
  <si>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</si>
  <si>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</si>
  <si>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</si>
  <si>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</si>
  <si>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</si>
  <si>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</si>
  <si>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</si>
  <si>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</si>
  <si>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</si>
  <si>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</si>
  <si>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</si>
  <si>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</si>
  <si>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</si>
  <si>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</si>
  <si>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</si>
  <si>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</si>
  <si>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</si>
  <si>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</si>
  <si>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</si>
  <si>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</si>
  <si>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</si>
  <si>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</si>
  <si>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</si>
  <si>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</si>
  <si>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</si>
  <si>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</si>
  <si>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</si>
  <si>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</si>
  <si>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</si>
  <si>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</si>
  <si>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</si>
  <si>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</si>
  <si>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</si>
  <si>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</si>
  <si>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</si>
  <si>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</si>
  <si>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</si>
  <si>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</si>
  <si>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</si>
  <si>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</si>
  <si>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</si>
  <si>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</si>
  <si>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</si>
  <si>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</si>
  <si>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</si>
  <si>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</si>
  <si>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</si>
  <si>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</si>
  <si>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</si>
  <si>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</si>
  <si>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</si>
  <si>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</si>
  <si>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</si>
  <si>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</si>
  <si>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</si>
  <si>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</si>
  <si>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</si>
  <si>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</si>
  <si>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</si>
  <si>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</si>
  <si>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</si>
  <si>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</si>
  <si>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</si>
  <si>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</si>
  <si>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</si>
  <si>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</si>
  <si>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</si>
  <si>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</si>
  <si>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</si>
  <si>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</si>
  <si>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</si>
  <si>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</si>
  <si>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</si>
  <si>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</si>
  <si>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</si>
  <si>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</si>
  <si>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</si>
  <si>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</si>
  <si>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</si>
  <si>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</si>
  <si>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</si>
  <si>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</si>
  <si>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</si>
  <si>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</si>
  <si>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</si>
  <si>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</si>
  <si>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</si>
  <si>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</si>
  <si>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</si>
  <si>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</si>
  <si>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</si>
  <si>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</si>
  <si>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</si>
  <si>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</si>
  <si>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</si>
  <si>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</si>
  <si>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</si>
  <si>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</si>
  <si>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</si>
  <si>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</si>
  <si>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</si>
  <si>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</si>
  <si>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</si>
  <si>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</si>
  <si>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</si>
  <si>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</si>
  <si>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</si>
  <si>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</si>
  <si>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</si>
  <si>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</si>
  <si>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</si>
  <si>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</si>
  <si>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</si>
  <si>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</si>
  <si>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</si>
  <si>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</si>
  <si>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</si>
  <si>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</si>
  <si>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</si>
  <si>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</si>
  <si>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</si>
  <si>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</si>
  <si>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</si>
  <si>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</si>
  <si>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</si>
  <si>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</si>
  <si>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</si>
  <si>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</si>
  <si>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</si>
  <si>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</si>
  <si>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</si>
  <si>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</si>
  <si>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</si>
  <si>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</si>
  <si>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</si>
  <si>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</si>
  <si>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</si>
  <si>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</si>
  <si>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</si>
  <si>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</si>
  <si>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</si>
  <si>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</si>
  <si>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</si>
  <si>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</si>
  <si>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</si>
  <si>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</si>
  <si>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</si>
  <si>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</si>
  <si>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</si>
  <si>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</si>
  <si>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</si>
  <si>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</si>
  <si>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</si>
  <si>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</si>
  <si>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</si>
  <si>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</si>
  <si>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</si>
  <si>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</si>
  <si>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</si>
  <si>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</si>
  <si>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</si>
  <si>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</si>
  <si>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</si>
  <si>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</si>
  <si>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</si>
  <si>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</si>
  <si>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</si>
  <si>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</si>
  <si>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</si>
  <si>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</si>
  <si>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</si>
  <si>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</si>
  <si>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</si>
  <si>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</si>
  <si>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</si>
  <si>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</si>
  <si>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</si>
  <si>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</si>
  <si>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</si>
  <si>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</si>
  <si>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</si>
  <si>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</si>
  <si>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</si>
  <si>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</si>
  <si>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</si>
  <si>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</si>
  <si>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</si>
  <si>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</si>
  <si>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</si>
  <si>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</si>
  <si>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</si>
  <si>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</si>
  <si>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</si>
  <si>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</si>
  <si>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</si>
  <si>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</si>
  <si>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</si>
  <si>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</si>
  <si>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</si>
  <si>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</si>
  <si>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</si>
  <si>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</si>
  <si>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</si>
  <si>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</si>
  <si>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</si>
  <si>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</si>
  <si>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</si>
  <si>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</si>
  <si>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</si>
  <si>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</si>
  <si>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</si>
  <si>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</si>
  <si>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</si>
  <si>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</si>
  <si>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</si>
  <si>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</si>
  <si>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</si>
  <si>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</si>
  <si>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</si>
  <si>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</si>
  <si>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</si>
  <si>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</si>
  <si>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</si>
  <si>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</si>
  <si>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</si>
  <si>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</si>
  <si>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</si>
  <si>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</si>
  <si>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</si>
  <si>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</si>
  <si>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</si>
  <si>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</si>
  <si>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</si>
  <si>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</si>
  <si>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</si>
  <si>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</si>
  <si>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</si>
  <si>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</si>
  <si>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</si>
  <si>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</si>
  <si>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</si>
  <si>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</si>
  <si>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</si>
  <si>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</si>
  <si>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</si>
  <si>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</si>
  <si>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</si>
  <si>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</si>
  <si>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</si>
  <si>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</si>
  <si>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</si>
  <si>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</si>
  <si>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</si>
  <si>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</si>
  <si>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</si>
  <si>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</si>
  <si>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</si>
  <si>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</si>
  <si>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</si>
  <si>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</si>
  <si>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</si>
  <si>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</si>
  <si>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</si>
  <si>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</si>
  <si>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</si>
  <si>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</si>
  <si>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</si>
  <si>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</si>
  <si>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</si>
  <si>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</si>
  <si>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</si>
  <si>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</si>
  <si>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</si>
  <si>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</si>
  <si>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</si>
  <si>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</si>
  <si>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</si>
  <si>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</si>
  <si>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</si>
  <si>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</si>
  <si>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</si>
  <si>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</si>
  <si>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</si>
  <si>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</si>
  <si>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</si>
  <si>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</si>
  <si>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</si>
  <si>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</si>
  <si>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</si>
  <si>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</si>
  <si>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</si>
  <si>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</si>
  <si>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</si>
  <si>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</si>
  <si>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</si>
  <si>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</si>
  <si>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</si>
  <si>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</si>
  <si>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</si>
  <si>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</si>
  <si>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</si>
  <si>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</si>
  <si>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</si>
  <si>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</si>
  <si>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</si>
  <si>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</si>
  <si>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</si>
  <si>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</si>
  <si>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</si>
  <si>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</si>
  <si>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</si>
  <si>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</si>
  <si>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</si>
  <si>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</si>
  <si>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</si>
  <si>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</si>
  <si>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</si>
  <si>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</si>
  <si>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</si>
  <si>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</si>
  <si>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</si>
  <si>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</si>
  <si>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</si>
  <si>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</si>
  <si>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</si>
  <si>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</si>
  <si>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</si>
  <si>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</si>
  <si>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</si>
  <si>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</si>
  <si>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</si>
  <si>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</si>
  <si>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</si>
  <si>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</si>
  <si>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</si>
  <si>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</si>
  <si>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</si>
  <si>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</si>
  <si>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</si>
  <si>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</si>
  <si>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</si>
  <si>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</si>
  <si>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</si>
  <si>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</si>
  <si>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</si>
  <si>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</si>
  <si>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</si>
  <si>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</si>
  <si>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</si>
  <si>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</si>
  <si>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</si>
  <si>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</si>
  <si>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</si>
  <si>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</si>
  <si>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</si>
  <si>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</si>
  <si>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</si>
  <si>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</si>
  <si>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</si>
  <si>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</si>
  <si>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</si>
  <si>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</si>
  <si>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</si>
  <si>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</si>
  <si>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</si>
  <si>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</si>
  <si>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</si>
  <si>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</si>
  <si>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</si>
  <si>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</si>
  <si>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</si>
  <si>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</si>
  <si>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</si>
  <si>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</si>
  <si>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</si>
  <si>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</si>
  <si>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</si>
  <si>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</si>
  <si>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</si>
  <si>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</si>
  <si>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</si>
  <si>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</si>
  <si>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</si>
  <si>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</si>
  <si>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</si>
  <si>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</si>
  <si>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</si>
  <si>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</si>
  <si>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</si>
  <si>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</si>
  <si>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</si>
  <si>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</si>
  <si>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</si>
  <si>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</si>
  <si>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</si>
  <si>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</si>
  <si>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</si>
  <si>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</si>
  <si>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</si>
  <si>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</si>
  <si>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</si>
  <si>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</si>
  <si>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</si>
  <si>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</si>
  <si>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</si>
  <si>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</si>
  <si>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</si>
  <si>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</si>
  <si>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</si>
  <si>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</si>
  <si>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</si>
  <si>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</si>
  <si>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</si>
  <si>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</si>
  <si>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</si>
  <si>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</si>
  <si>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</si>
  <si>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</si>
  <si>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</si>
  <si>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</si>
  <si>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</si>
  <si>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</si>
  <si>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</si>
  <si>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</si>
  <si>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</si>
  <si>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</si>
  <si>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</si>
  <si>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</si>
  <si>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</si>
  <si>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</si>
  <si>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</si>
  <si>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</si>
  <si>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</si>
  <si>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</si>
  <si>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</si>
  <si>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</si>
  <si>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</si>
  <si>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</si>
  <si>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</si>
  <si>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</si>
  <si>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</si>
  <si>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</si>
  <si>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</si>
  <si>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</si>
  <si>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</si>
  <si>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</si>
  <si>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</si>
  <si>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</si>
  <si>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</si>
  <si>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</si>
  <si>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</si>
  <si>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</si>
  <si>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</si>
  <si>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</si>
  <si>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</si>
  <si>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</si>
  <si>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</si>
  <si>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</si>
  <si>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</si>
  <si>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</si>
  <si>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</si>
  <si>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</si>
  <si>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</si>
  <si>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</si>
  <si>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</si>
  <si>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</si>
  <si>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</si>
  <si>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</si>
  <si>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</si>
  <si>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</si>
  <si>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</si>
  <si>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</si>
  <si>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</si>
  <si>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</si>
  <si>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</si>
  <si>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</si>
  <si>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</si>
  <si>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</si>
  <si>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</si>
  <si>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</si>
  <si>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</si>
  <si>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</si>
  <si>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</si>
  <si>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</si>
  <si>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</si>
  <si>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</si>
  <si>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</si>
  <si>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</si>
  <si>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</si>
  <si>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</si>
  <si>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</si>
  <si>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</si>
  <si>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</si>
  <si>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</si>
  <si>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</si>
  <si>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</si>
  <si>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</si>
  <si>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</si>
  <si>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</si>
  <si>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</si>
  <si>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</si>
  <si>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</si>
  <si>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</si>
  <si>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</si>
  <si>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</si>
  <si>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</si>
  <si>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</si>
  <si>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</si>
  <si>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</si>
  <si>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</si>
  <si>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</si>
  <si>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</si>
  <si>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</si>
  <si>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</si>
  <si>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</si>
  <si>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</si>
  <si>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</si>
  <si>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</si>
  <si>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</si>
  <si>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</si>
  <si>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</si>
  <si>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</si>
  <si>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</si>
  <si>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</si>
  <si>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</si>
  <si>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</si>
  <si>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</si>
  <si>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</si>
  <si>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</si>
  <si>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</si>
  <si>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</si>
  <si>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</si>
  <si>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</si>
  <si>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</si>
  <si>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</si>
  <si>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</si>
  <si>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</si>
  <si>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</si>
  <si>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</si>
  <si>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</si>
  <si>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</si>
  <si>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</si>
  <si>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</si>
  <si>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</si>
  <si>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</si>
  <si>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</si>
  <si>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</si>
  <si>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</si>
  <si>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</si>
  <si>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</si>
  <si>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</si>
  <si>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</si>
  <si>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</si>
  <si>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</si>
  <si>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</si>
  <si>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</si>
  <si>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</si>
  <si>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</si>
  <si>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</si>
  <si>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</si>
  <si>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</si>
  <si>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</si>
  <si>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</si>
  <si>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</si>
  <si>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</si>
  <si>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</si>
  <si>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</si>
  <si>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</si>
  <si>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</si>
  <si>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</si>
  <si>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</si>
  <si>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</si>
  <si>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</si>
  <si>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</si>
  <si>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</si>
  <si>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</si>
  <si>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</si>
  <si>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</si>
  <si>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</si>
  <si>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</si>
  <si>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</si>
  <si>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</si>
  <si>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</si>
  <si>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</si>
  <si>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</si>
  <si>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</si>
  <si>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</si>
  <si>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</si>
  <si>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</si>
  <si>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</si>
  <si>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</si>
  <si>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</si>
  <si>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</si>
  <si>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</si>
  <si>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</si>
  <si>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</si>
  <si>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</si>
  <si>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</si>
  <si>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</si>
  <si>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</si>
  <si>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</si>
  <si>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</si>
  <si>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</si>
  <si>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</si>
  <si>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</si>
  <si>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</si>
  <si>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</si>
  <si>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</si>
  <si>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</si>
  <si>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</si>
  <si>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</si>
  <si>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</si>
  <si>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</si>
  <si>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</si>
  <si>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</si>
  <si>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</si>
  <si>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</si>
  <si>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</si>
  <si>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</si>
  <si>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</si>
  <si>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</si>
  <si>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</si>
  <si>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</si>
  <si>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</si>
  <si>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</si>
  <si>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</si>
  <si>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</si>
  <si>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</si>
  <si>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</si>
  <si>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</si>
  <si>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</si>
  <si>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</si>
  <si>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</si>
  <si>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</si>
  <si>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</si>
  <si>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</si>
  <si>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</si>
  <si>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</si>
  <si>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</si>
  <si>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</si>
  <si>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</si>
  <si>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</si>
  <si>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</si>
  <si>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</si>
  <si>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</si>
  <si>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</si>
  <si>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</si>
  <si>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</si>
  <si>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</si>
  <si>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</si>
  <si>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</si>
  <si>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</si>
  <si>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</si>
  <si>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</si>
  <si>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</si>
  <si>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</si>
  <si>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</si>
  <si>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</si>
  <si>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</si>
  <si>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</si>
  <si>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</si>
  <si>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</si>
  <si>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</si>
  <si>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</si>
  <si>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</si>
  <si>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</si>
  <si>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</si>
  <si>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</si>
  <si>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</si>
  <si>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</si>
  <si>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</si>
  <si>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</si>
  <si>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</si>
  <si>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</si>
  <si>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</si>
  <si>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</si>
  <si>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</si>
  <si>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</si>
  <si>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</si>
  <si>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</si>
  <si>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</si>
  <si>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</si>
  <si>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</si>
  <si>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</si>
  <si>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</si>
  <si>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</si>
  <si>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</si>
  <si>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</si>
  <si>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</si>
  <si>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</si>
  <si>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</si>
  <si>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</si>
  <si>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</si>
  <si>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</si>
  <si>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</si>
  <si>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</si>
  <si>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</si>
  <si>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</si>
  <si>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</si>
  <si>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</si>
  <si>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</si>
  <si>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</si>
  <si>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</si>
  <si>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</si>
  <si>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</si>
  <si>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</si>
  <si>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</si>
  <si>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</si>
  <si>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</si>
  <si>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</si>
  <si>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</si>
  <si>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</si>
  <si>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</si>
  <si>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</si>
  <si>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</si>
  <si>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</si>
  <si>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</si>
  <si>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</si>
  <si>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</si>
  <si>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</si>
  <si>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</si>
  <si>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</si>
  <si>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</si>
  <si>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</si>
  <si>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</si>
  <si>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</si>
  <si>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</si>
  <si>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</si>
  <si>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</si>
  <si>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</si>
  <si>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</si>
  <si>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</si>
  <si>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</si>
  <si>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</si>
  <si>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</si>
  <si>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</si>
  <si>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</si>
  <si>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</si>
  <si>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</si>
  <si>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</si>
  <si>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</si>
  <si>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</si>
  <si>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</si>
  <si>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</si>
  <si>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</si>
  <si>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</si>
  <si>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</si>
  <si>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</si>
  <si>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</si>
  <si>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</si>
  <si>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</si>
  <si>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</si>
  <si>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</si>
  <si>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</si>
  <si>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</si>
  <si>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</si>
  <si>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</si>
  <si>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</si>
  <si>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</si>
  <si>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</si>
  <si>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</si>
  <si>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</si>
  <si>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</si>
  <si>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</si>
  <si>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</si>
  <si>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</si>
  <si>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</si>
  <si>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</si>
  <si>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</si>
  <si>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</si>
  <si>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</si>
  <si>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</si>
  <si>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</si>
  <si>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</si>
  <si>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</si>
  <si>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</si>
  <si>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</si>
  <si>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</si>
  <si>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</si>
  <si>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</si>
  <si>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</si>
  <si>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</si>
  <si>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</si>
  <si>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</si>
  <si>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</si>
  <si>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</si>
  <si>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</si>
  <si>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</si>
  <si>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</si>
  <si>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</si>
  <si>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</si>
  <si>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</si>
  <si>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</si>
  <si>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</si>
  <si>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</si>
  <si>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</si>
  <si>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</si>
  <si>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</si>
  <si>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</si>
  <si>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</si>
  <si>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</si>
  <si>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</si>
  <si>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</si>
  <si>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</si>
  <si>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</si>
  <si>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</si>
  <si>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</si>
  <si>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</si>
  <si>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</si>
  <si>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</si>
  <si>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</si>
  <si>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</si>
  <si>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</si>
  <si>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</si>
  <si>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</si>
  <si>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</si>
  <si>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</si>
  <si>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</si>
  <si>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</si>
  <si>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</si>
  <si>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</si>
  <si>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</si>
  <si>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</si>
  <si>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</si>
  <si>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</si>
  <si>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</si>
  <si>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</si>
  <si>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</si>
  <si>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</si>
  <si>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</si>
  <si>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</si>
  <si>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</si>
  <si>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</si>
  <si>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</si>
  <si>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</si>
  <si>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</si>
  <si>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</si>
  <si>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</si>
  <si>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</si>
  <si>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</si>
  <si>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</si>
  <si>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</si>
  <si>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</si>
  <si>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</si>
  <si>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</si>
  <si>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</si>
  <si>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</si>
  <si>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</si>
  <si>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</si>
  <si>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</si>
  <si>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</si>
  <si>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</si>
  <si>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</si>
  <si>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</si>
  <si>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</si>
  <si>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</si>
  <si>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</si>
  <si>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</si>
  <si>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</si>
  <si>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</si>
  <si>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</si>
  <si>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</si>
  <si>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</si>
  <si>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</si>
  <si>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</si>
  <si>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</si>
  <si>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</si>
  <si>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</si>
  <si>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</si>
  <si>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</si>
  <si>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</si>
  <si>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</si>
  <si>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</si>
  <si>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</si>
  <si>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</si>
  <si>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</si>
  <si>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</si>
  <si>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</si>
  <si>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</si>
  <si>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</si>
  <si>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</si>
  <si>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</si>
  <si>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</si>
  <si>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</si>
  <si>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</si>
  <si>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</si>
  <si>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</si>
  <si>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</si>
  <si>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</si>
  <si>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</si>
  <si>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</si>
  <si>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</si>
  <si>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</si>
  <si>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</si>
  <si>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</si>
  <si>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</si>
  <si>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</si>
  <si>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</si>
  <si>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</si>
  <si>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</si>
  <si>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</si>
  <si>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</si>
  <si>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</si>
  <si>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</si>
  <si>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</si>
  <si>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</si>
  <si>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</si>
  <si>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</si>
  <si>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</si>
  <si>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</si>
  <si>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</si>
  <si>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</si>
  <si>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</si>
  <si>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</si>
  <si>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</si>
  <si>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</si>
  <si>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</si>
  <si>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</si>
  <si>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</si>
  <si>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</si>
  <si>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</si>
  <si>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</si>
  <si>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</si>
  <si>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</si>
  <si>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</si>
  <si>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</si>
  <si>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</si>
  <si>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</si>
  <si>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</si>
  <si>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</si>
  <si>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</si>
  <si>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</si>
  <si>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</si>
  <si>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</si>
  <si>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</si>
  <si>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</si>
  <si>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</si>
  <si>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</si>
  <si>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</si>
  <si>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</si>
  <si>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</si>
  <si>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</si>
  <si>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</si>
  <si>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</si>
  <si>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</si>
  <si>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</si>
  <si>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</si>
  <si>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</si>
  <si>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</si>
  <si>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</si>
  <si>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</si>
  <si>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</si>
  <si>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</si>
  <si>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</si>
  <si>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</si>
  <si>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</si>
  <si>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</si>
  <si>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</si>
  <si>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</si>
  <si>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</si>
  <si>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</si>
  <si>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</si>
  <si>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</si>
  <si>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</si>
  <si>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</si>
  <si>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</si>
  <si>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</si>
  <si>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</si>
  <si>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</si>
  <si>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</si>
  <si>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</si>
  <si>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</si>
  <si>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</si>
  <si>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</si>
  <si>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</si>
  <si>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</si>
  <si>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</si>
  <si>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</si>
  <si>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</si>
  <si>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</si>
  <si>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</si>
  <si>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</si>
  <si>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</si>
  <si>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</si>
  <si>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</si>
  <si>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</si>
  <si>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</si>
  <si>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</si>
  <si>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</si>
  <si>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</si>
  <si>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</si>
  <si>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</si>
  <si>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</si>
  <si>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</si>
  <si>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</si>
  <si>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</si>
  <si>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</si>
  <si>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</si>
  <si>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</si>
  <si>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</si>
  <si>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</si>
  <si>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</si>
  <si>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</si>
  <si>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</si>
  <si>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</si>
  <si>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</si>
  <si>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</si>
  <si>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</si>
  <si>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</si>
  <si>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</si>
  <si>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</si>
  <si>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</si>
  <si>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</si>
  <si>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</si>
  <si>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</si>
  <si>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</si>
  <si>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</si>
  <si>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</si>
  <si>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</si>
  <si>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</si>
  <si>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</si>
  <si>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</si>
  <si>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</si>
  <si>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</si>
  <si>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</si>
  <si>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</si>
  <si>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</si>
  <si>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</si>
  <si>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</si>
  <si>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</si>
  <si>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</si>
  <si>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</si>
  <si>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</si>
  <si>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</si>
  <si>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</si>
  <si>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</si>
  <si>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</si>
  <si>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</si>
  <si>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</si>
  <si>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</si>
  <si>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</si>
  <si>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</si>
  <si>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</si>
  <si>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</si>
  <si>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</si>
  <si>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</si>
  <si>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</si>
  <si>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</si>
  <si>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</si>
  <si>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</si>
  <si>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</si>
  <si>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</si>
  <si>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</si>
  <si>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</si>
  <si>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</si>
  <si>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</si>
  <si>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</si>
  <si>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</si>
  <si>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</si>
  <si>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</si>
  <si>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</si>
  <si>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</si>
  <si>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</si>
  <si>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</si>
  <si>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</si>
  <si>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</si>
  <si>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</si>
  <si>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</si>
  <si>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</si>
  <si>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</si>
  <si>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</si>
  <si>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</si>
  <si>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</si>
  <si>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</si>
  <si>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</si>
  <si>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</si>
  <si>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</si>
  <si>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</si>
  <si>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</si>
  <si>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</si>
  <si>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</si>
  <si>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</si>
  <si>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</si>
  <si>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</si>
  <si>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</si>
  <si>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</si>
  <si>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</si>
  <si>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</si>
  <si>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</si>
  <si>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</si>
  <si>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</si>
  <si>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</si>
  <si>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</si>
  <si>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</si>
  <si>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</si>
  <si>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</si>
  <si>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</si>
  <si>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</si>
  <si>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</si>
  <si>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</si>
  <si>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</si>
  <si>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</si>
  <si>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</si>
  <si>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</si>
  <si>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</si>
  <si>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</si>
  <si>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</si>
  <si>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</si>
  <si>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</si>
  <si>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</si>
  <si>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</si>
  <si>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</si>
  <si>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</si>
  <si>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</si>
  <si>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</si>
  <si>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</si>
  <si>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</si>
  <si>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</si>
  <si>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</si>
  <si>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</si>
  <si>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</si>
  <si>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</si>
  <si>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</si>
  <si>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</si>
  <si>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</si>
  <si>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</si>
  <si>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</si>
  <si>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</si>
  <si>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</si>
  <si>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</si>
  <si>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</si>
  <si>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</si>
  <si>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</si>
  <si>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</si>
  <si>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</si>
  <si>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</si>
  <si>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</si>
  <si>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</si>
  <si>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</si>
  <si>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</si>
  <si>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</si>
  <si>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</si>
  <si>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</si>
  <si>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</si>
  <si>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</si>
  <si>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</si>
  <si>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</si>
  <si>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</si>
  <si>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</si>
  <si>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</si>
  <si>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</si>
  <si>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</si>
  <si>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</si>
  <si>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</si>
  <si>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</si>
  <si>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</si>
  <si>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</si>
  <si>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</si>
  <si>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</si>
  <si>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</si>
  <si>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</si>
  <si>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</si>
  <si>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</si>
  <si>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</si>
  <si>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</si>
  <si>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</si>
  <si>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</si>
  <si>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</si>
  <si>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</si>
  <si>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</si>
  <si>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</si>
  <si>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</si>
  <si>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</si>
  <si>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</si>
  <si>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</si>
  <si>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</si>
  <si>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</si>
  <si>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</si>
  <si>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</si>
  <si>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</si>
  <si>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</si>
  <si>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</si>
  <si>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</si>
  <si>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</si>
  <si>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</si>
  <si>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</si>
  <si>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</si>
  <si>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</si>
  <si>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</si>
  <si>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</si>
  <si>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</si>
  <si>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</si>
  <si>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</si>
  <si>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</si>
  <si>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</si>
  <si>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</si>
  <si>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</si>
  <si>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</si>
  <si>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</si>
  <si>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</si>
  <si>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</si>
  <si>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</si>
  <si>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</si>
  <si>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</si>
  <si>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</si>
  <si>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</si>
  <si>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</si>
  <si>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</si>
  <si>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</si>
  <si>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</si>
  <si>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</si>
  <si>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</si>
  <si>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</si>
  <si>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</si>
  <si>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</si>
  <si>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</si>
  <si>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</si>
  <si>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</si>
  <si>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</si>
  <si>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</si>
  <si>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</si>
  <si>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</si>
  <si>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</si>
  <si>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</si>
  <si>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</si>
  <si>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</si>
  <si>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</si>
  <si>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</si>
  <si>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</si>
  <si>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</si>
  <si>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</si>
  <si>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</si>
  <si>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</si>
  <si>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</si>
  <si>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</si>
  <si>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</si>
  <si>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</si>
  <si>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</si>
  <si>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</si>
  <si>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</si>
  <si>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</si>
  <si>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</si>
  <si>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</si>
  <si>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</si>
  <si>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</si>
  <si>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</si>
  <si>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</si>
  <si>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</si>
  <si>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</si>
  <si>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</si>
  <si>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</si>
  <si>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</si>
  <si>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</si>
  <si>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</si>
  <si>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</si>
  <si>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</si>
  <si>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</si>
  <si>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</si>
  <si>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</si>
  <si>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</si>
  <si>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</si>
  <si>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</si>
  <si>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</si>
  <si>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</si>
  <si>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</si>
  <si>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</si>
  <si>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</si>
  <si>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</si>
  <si>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</si>
  <si>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</si>
  <si>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</si>
  <si>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</si>
  <si>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</si>
  <si>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</si>
  <si>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</si>
  <si>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</si>
  <si>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</si>
  <si>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</si>
  <si>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</si>
  <si>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</si>
  <si>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</si>
  <si>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</si>
  <si>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</si>
  <si>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</si>
  <si>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</si>
  <si>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</si>
  <si>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</si>
  <si>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</si>
  <si>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</si>
  <si>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</si>
  <si>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</si>
  <si>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</si>
  <si>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</si>
  <si>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</si>
  <si>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</si>
  <si>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</si>
  <si>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</si>
  <si>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</si>
  <si>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</si>
  <si>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</si>
  <si>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</si>
  <si>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</si>
  <si>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</si>
  <si>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</si>
  <si>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</si>
  <si>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</si>
  <si>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</si>
  <si>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</si>
  <si>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</si>
  <si>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</si>
  <si>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</si>
  <si>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</si>
  <si>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</si>
  <si>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</si>
  <si>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</si>
  <si>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</si>
  <si>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</si>
  <si>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</si>
  <si>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</si>
  <si>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</si>
  <si>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</si>
  <si>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</si>
  <si>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</si>
  <si>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</si>
  <si>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</si>
  <si>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</si>
  <si>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</si>
  <si>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</si>
  <si>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</si>
  <si>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</si>
  <si>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</si>
  <si>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</si>
  <si>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</si>
  <si>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</si>
  <si>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</si>
  <si>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</si>
  <si>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</si>
  <si>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</si>
  <si>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</si>
  <si>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</si>
  <si>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</si>
  <si>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</si>
  <si>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</si>
  <si>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</si>
  <si>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</si>
  <si>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</si>
  <si>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</si>
  <si>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</si>
  <si>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</si>
  <si>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</si>
  <si>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</si>
  <si>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</si>
  <si>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</si>
  <si>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</si>
  <si>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</si>
  <si>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</si>
  <si>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</si>
  <si>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</si>
  <si>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</si>
  <si>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</si>
  <si>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</si>
  <si>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</si>
  <si>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</si>
  <si>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</si>
  <si>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</si>
  <si>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</si>
  <si>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</si>
  <si>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</si>
  <si>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</si>
  <si>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</si>
  <si>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</si>
  <si>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</si>
  <si>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</si>
  <si>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</si>
  <si>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</si>
  <si>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</si>
  <si>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</si>
  <si>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</si>
  <si>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</si>
  <si>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</si>
  <si>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</si>
  <si>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</si>
  <si>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</si>
  <si>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</si>
  <si>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</si>
  <si>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</si>
  <si>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</si>
  <si>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</si>
  <si>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</si>
  <si>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</si>
  <si>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</si>
  <si>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</si>
  <si>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</si>
  <si>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</si>
  <si>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</si>
  <si>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</si>
  <si>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</si>
  <si>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</si>
  <si>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</si>
  <si>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</si>
  <si>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</si>
  <si>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</si>
  <si>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</si>
  <si>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</si>
  <si>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</si>
  <si>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</si>
  <si>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</si>
  <si>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</si>
  <si>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</si>
  <si>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</si>
  <si>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</si>
  <si>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</si>
  <si>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</si>
  <si>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</si>
  <si>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</si>
  <si>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</si>
  <si>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</si>
  <si>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</si>
  <si>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</si>
  <si>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</si>
  <si>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</si>
  <si>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</si>
  <si>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</si>
  <si>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</si>
  <si>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</si>
  <si>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</si>
  <si>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</si>
  <si>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</si>
  <si>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</si>
  <si>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</si>
  <si>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</si>
  <si>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</si>
  <si>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</si>
  <si>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</si>
  <si>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</si>
  <si>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</si>
  <si>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</si>
  <si>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</si>
  <si>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</si>
  <si>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</si>
  <si>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</si>
  <si>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</si>
  <si>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</si>
  <si>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</si>
  <si>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</si>
  <si>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</si>
  <si>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</si>
  <si>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</si>
  <si>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</si>
  <si>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</si>
  <si>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</si>
  <si>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</si>
  <si>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</si>
  <si>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</si>
  <si>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</si>
  <si>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</si>
  <si>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</si>
  <si>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</si>
  <si>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</si>
  <si>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</si>
  <si>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</si>
  <si>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</si>
  <si>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</si>
  <si>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</si>
  <si>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</si>
  <si>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</si>
  <si>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</si>
  <si>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</si>
  <si>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</si>
  <si>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</si>
  <si>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</si>
  <si>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</si>
  <si>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</si>
  <si>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</si>
  <si>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</si>
  <si>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</si>
  <si>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</si>
  <si>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</si>
  <si>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</si>
  <si>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</si>
  <si>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</si>
  <si>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</si>
  <si>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</si>
  <si>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</si>
  <si>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</si>
  <si>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</si>
  <si>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</si>
  <si>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</si>
  <si>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</si>
  <si>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</si>
  <si>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</si>
  <si>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</si>
  <si>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</si>
  <si>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</si>
  <si>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</si>
  <si>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</si>
  <si>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</si>
  <si>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</si>
  <si>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</si>
  <si>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</si>
  <si>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</si>
  <si>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</si>
  <si>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</si>
  <si>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</si>
  <si>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</si>
  <si>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</si>
  <si>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</si>
  <si>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</si>
  <si>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</si>
  <si>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</si>
  <si>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</si>
  <si>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</si>
  <si>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</si>
  <si>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</si>
  <si>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</si>
  <si>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</si>
  <si>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</si>
  <si>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</si>
  <si>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</si>
  <si>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</si>
  <si>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</si>
  <si>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</si>
  <si>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</si>
  <si>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</si>
  <si>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</si>
  <si>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</si>
  <si>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</si>
  <si>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</si>
  <si>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</si>
  <si>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</si>
  <si>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</si>
  <si>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</si>
  <si>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</si>
  <si>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</si>
  <si>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</si>
  <si>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</si>
  <si>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</si>
  <si>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</si>
  <si>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</si>
  <si>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</si>
  <si>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</si>
  <si>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</si>
  <si>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</si>
  <si>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</si>
  <si>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</si>
  <si>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</si>
  <si>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</si>
  <si>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</si>
  <si>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</si>
  <si>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</si>
  <si>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</si>
  <si>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</si>
  <si>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</si>
  <si>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</si>
  <si>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</si>
  <si>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</si>
  <si>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</si>
  <si>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</si>
  <si>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</si>
  <si>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</si>
  <si>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</si>
  <si>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</si>
  <si>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</si>
  <si>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</si>
  <si>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</si>
  <si>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</si>
  <si>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</si>
  <si>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</si>
  <si>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</si>
  <si>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</si>
  <si>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</si>
  <si>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</si>
  <si>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</si>
  <si>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</si>
  <si>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</si>
  <si>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</si>
  <si>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</si>
  <si>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</si>
  <si>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</si>
  <si>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</si>
  <si>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</si>
  <si>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</si>
  <si>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</si>
  <si>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</si>
  <si>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</si>
  <si>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</si>
  <si>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</si>
  <si>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</si>
  <si>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</si>
  <si>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</si>
  <si>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</si>
  <si>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</si>
  <si>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</si>
  <si>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</si>
  <si>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</si>
  <si>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</si>
  <si>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</si>
  <si>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</si>
  <si>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</si>
  <si>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</si>
  <si>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</si>
  <si>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</si>
  <si>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</si>
  <si>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</si>
  <si>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</si>
  <si>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</si>
  <si>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</si>
  <si>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</si>
  <si>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</si>
  <si>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</si>
  <si>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</si>
  <si>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</si>
  <si>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</si>
  <si>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</si>
  <si>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</si>
  <si>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</si>
  <si>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</si>
  <si>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</si>
  <si>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</si>
  <si>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</si>
  <si>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</si>
  <si>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</si>
  <si>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</si>
  <si>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</si>
  <si>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</si>
  <si>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</si>
  <si>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</si>
  <si>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</si>
  <si>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</si>
  <si>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</si>
  <si>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</si>
  <si>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</si>
  <si>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</si>
  <si>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</si>
  <si>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</si>
  <si>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</si>
  <si>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</si>
  <si>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</si>
  <si>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</si>
  <si>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</si>
  <si>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</si>
  <si>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</si>
  <si>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</si>
  <si>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</si>
  <si>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</si>
  <si>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</si>
  <si>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</si>
  <si>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</si>
  <si>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</si>
  <si>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</si>
  <si>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</si>
  <si>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</si>
  <si>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</si>
  <si>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</si>
  <si>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</si>
  <si>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</si>
  <si>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</si>
  <si>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</si>
  <si>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</si>
  <si>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</si>
  <si>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</si>
  <si>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</si>
  <si>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</si>
  <si>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</si>
  <si>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</si>
  <si>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</si>
  <si>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</si>
  <si>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</si>
  <si>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</si>
  <si>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</si>
  <si>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</si>
  <si>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</si>
  <si>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</si>
  <si>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</si>
  <si>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</si>
  <si>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</si>
  <si>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</si>
  <si>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</si>
  <si>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</si>
  <si>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</si>
  <si>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</si>
  <si>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</si>
  <si>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</si>
  <si>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</si>
  <si>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</si>
  <si>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</si>
  <si>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</si>
  <si>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</si>
  <si>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</si>
  <si>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</si>
  <si>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</si>
  <si>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</si>
  <si>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</si>
  <si>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</si>
  <si>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</si>
  <si>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</si>
  <si>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</si>
  <si>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</si>
  <si>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</si>
  <si>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</si>
  <si>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</si>
  <si>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</si>
  <si>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</si>
  <si>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</si>
  <si>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</si>
  <si>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</si>
  <si>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</si>
  <si>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</si>
  <si>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</si>
  <si>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</si>
  <si>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</si>
  <si>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</si>
  <si>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</si>
  <si>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</si>
  <si>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</si>
  <si>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</si>
  <si>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</si>
  <si>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</si>
  <si>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</si>
  <si>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</si>
  <si>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</si>
  <si>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</si>
  <si>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</si>
  <si>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</si>
  <si>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</si>
  <si>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</si>
  <si>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</si>
  <si>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</si>
  <si>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</si>
  <si>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</si>
  <si>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</si>
  <si>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</si>
  <si>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</si>
  <si>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</si>
  <si>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</si>
  <si>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</si>
  <si>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</si>
  <si>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</si>
  <si>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</si>
  <si>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</si>
  <si>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</si>
  <si>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</si>
  <si>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</si>
  <si>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</si>
  <si>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</si>
  <si>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</si>
  <si>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</si>
  <si>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</si>
  <si>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</si>
  <si>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</si>
  <si>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</si>
  <si>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</si>
  <si>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</si>
  <si>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</si>
  <si>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</si>
  <si>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</si>
  <si>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</si>
  <si>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</si>
  <si>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</si>
  <si>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</si>
  <si>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</si>
  <si>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</si>
  <si>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</si>
  <si>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</si>
  <si>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</si>
  <si>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</si>
  <si>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</si>
  <si>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</si>
  <si>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</si>
  <si>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</si>
  <si>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</si>
  <si>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</si>
  <si>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</si>
  <si>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</si>
  <si>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</si>
  <si>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</si>
  <si>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</si>
  <si>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</si>
  <si>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</si>
  <si>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</si>
  <si>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</si>
  <si>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</si>
  <si>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</si>
  <si>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</si>
  <si>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</si>
  <si>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</si>
  <si>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</si>
  <si>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</si>
  <si>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</si>
  <si>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</si>
  <si>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</si>
  <si>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</si>
  <si>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</si>
  <si>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</si>
  <si>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</si>
  <si>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</si>
  <si>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</si>
  <si>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</si>
  <si>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</si>
  <si>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</si>
  <si>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</si>
  <si>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</si>
  <si>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</si>
  <si>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</si>
  <si>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</si>
  <si>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</si>
  <si>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</si>
  <si>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</si>
  <si>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</si>
  <si>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</si>
  <si>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</si>
  <si>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</si>
  <si>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</si>
  <si>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</si>
  <si>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</si>
  <si>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</si>
  <si>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</si>
  <si>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</si>
  <si>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</si>
  <si>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</si>
  <si>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</si>
  <si>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</si>
  <si>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</si>
  <si>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</si>
  <si>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</si>
  <si>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</si>
  <si>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</si>
  <si>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</si>
  <si>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</si>
  <si>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</si>
  <si>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</si>
  <si>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</si>
  <si>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</si>
  <si>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</si>
  <si>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</si>
  <si>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</si>
  <si>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</si>
  <si>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</si>
  <si>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</si>
  <si>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</si>
  <si>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</si>
  <si>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</si>
  <si>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</si>
  <si>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</si>
  <si>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</si>
  <si>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</si>
  <si>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</si>
  <si>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</si>
  <si>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</si>
  <si>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</si>
  <si>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</si>
  <si>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</si>
  <si>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</si>
  <si>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</si>
  <si>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</si>
  <si>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</si>
  <si>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</si>
  <si>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</si>
  <si>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</si>
  <si>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</si>
  <si>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</si>
  <si>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</si>
  <si>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</si>
  <si>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</si>
  <si>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</si>
  <si>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</si>
  <si>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</si>
  <si>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</si>
  <si>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</si>
  <si>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</si>
  <si>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</si>
  <si>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</si>
  <si>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</si>
  <si>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</si>
  <si>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</si>
  <si>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</si>
  <si>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</si>
  <si>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</si>
  <si>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</si>
  <si>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</si>
  <si>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</si>
  <si>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</si>
  <si>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</si>
  <si>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</si>
  <si>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</si>
  <si>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</si>
  <si>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</si>
  <si>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</si>
  <si>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</si>
  <si>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</si>
  <si>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</si>
  <si>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</si>
  <si>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</si>
  <si>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</si>
  <si>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</si>
  <si>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</si>
  <si>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</si>
  <si>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</si>
  <si>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</si>
  <si>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</si>
  <si>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</si>
  <si>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</si>
  <si>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</si>
  <si>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</si>
  <si>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</si>
  <si>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</si>
  <si>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</si>
  <si>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</si>
  <si>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</si>
  <si>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</si>
  <si>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</si>
  <si>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</si>
  <si>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</si>
  <si>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</si>
  <si>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</si>
  <si>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</si>
  <si>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</si>
  <si>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</si>
  <si>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</si>
  <si>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</si>
  <si>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</si>
  <si>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</si>
  <si>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</si>
  <si>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</si>
  <si>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</si>
  <si>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</si>
  <si>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</si>
  <si>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</si>
  <si>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</si>
  <si>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</si>
  <si>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</si>
  <si>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</si>
  <si>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</si>
  <si>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</si>
  <si>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</si>
  <si>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</si>
  <si>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</si>
  <si>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</si>
  <si>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</si>
  <si>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</si>
  <si>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</si>
  <si>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</si>
  <si>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</si>
  <si>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</si>
  <si>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</si>
  <si>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</si>
  <si>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</si>
  <si>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</si>
  <si>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</si>
  <si>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</si>
  <si>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</si>
  <si>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</si>
  <si>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</si>
  <si>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</si>
  <si>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</si>
  <si>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</si>
  <si>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</si>
  <si>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</si>
  <si>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</si>
  <si>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</si>
  <si>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</si>
  <si>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</si>
  <si>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</si>
  <si>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</si>
  <si>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</si>
  <si>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</si>
  <si>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</si>
  <si>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</si>
  <si>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</si>
  <si>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</si>
  <si>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</si>
  <si>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</si>
  <si>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</si>
  <si>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</si>
  <si>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</si>
  <si>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</si>
  <si>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</si>
  <si>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</si>
  <si>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</si>
  <si>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</si>
  <si>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</si>
  <si>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</si>
  <si>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</si>
  <si>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</si>
  <si>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</si>
  <si>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</si>
  <si>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</si>
  <si>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</si>
  <si>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</si>
  <si>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</si>
  <si>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</si>
  <si>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</si>
  <si>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</si>
  <si>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</si>
  <si>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</si>
  <si>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</si>
  <si>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</si>
  <si>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</si>
  <si>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</si>
  <si>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</si>
  <si>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</si>
  <si>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</si>
  <si>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</si>
  <si>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</si>
  <si>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</si>
  <si>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</si>
  <si>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</si>
  <si>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</si>
  <si>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</si>
  <si>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</si>
  <si>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</si>
  <si>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</si>
  <si>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</si>
  <si>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</si>
  <si>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</si>
  <si>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</si>
  <si>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</si>
  <si>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</si>
  <si>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</si>
  <si>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</si>
  <si>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</si>
  <si>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</si>
  <si>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</si>
  <si>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</si>
  <si>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</si>
  <si>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</si>
  <si>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</si>
  <si>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</si>
  <si>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</si>
  <si>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</si>
  <si>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</si>
  <si>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</si>
  <si>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</si>
  <si>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</si>
  <si>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</si>
  <si>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</si>
  <si>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</si>
  <si>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</si>
  <si>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</si>
  <si>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</si>
  <si>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</si>
  <si>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</si>
  <si>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</si>
  <si>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</si>
  <si>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</si>
  <si>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</si>
  <si>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</si>
  <si>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</si>
  <si>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</si>
  <si>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</si>
  <si>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</si>
  <si>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</si>
  <si>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</si>
  <si>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</si>
  <si>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</si>
  <si>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</si>
  <si>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</si>
  <si>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</si>
  <si>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</si>
  <si>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</si>
  <si>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</si>
  <si>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</si>
  <si>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</si>
  <si>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</si>
  <si>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</si>
  <si>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</si>
  <si>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</si>
  <si>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</si>
  <si>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</si>
  <si>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</si>
  <si>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</si>
  <si>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</si>
  <si>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</si>
  <si>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</si>
  <si>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</si>
  <si>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</si>
  <si>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</si>
  <si>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</si>
  <si>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</si>
  <si>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</si>
  <si>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</si>
  <si>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</si>
  <si>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</si>
  <si>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</si>
  <si>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</si>
  <si>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</si>
  <si>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</si>
  <si>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</si>
  <si>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</si>
  <si>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</si>
  <si>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</si>
  <si>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</si>
  <si>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</si>
  <si>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</si>
  <si>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</si>
  <si>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</si>
  <si>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</si>
  <si>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</si>
  <si>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</si>
  <si>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</si>
  <si>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</si>
  <si>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</si>
  <si>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</si>
  <si>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</si>
  <si>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</si>
  <si>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</si>
  <si>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</si>
  <si>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</si>
  <si>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</si>
  <si>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</si>
  <si>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</si>
  <si>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</si>
  <si>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</si>
  <si>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</si>
  <si>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</si>
  <si>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</si>
  <si>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</si>
  <si>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</si>
  <si>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</si>
  <si>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</si>
  <si>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</si>
  <si>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</si>
  <si>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</si>
  <si>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</si>
  <si>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</si>
  <si>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</si>
  <si>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</si>
  <si>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</si>
  <si>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</si>
  <si>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</si>
  <si>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</si>
  <si>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</si>
  <si>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</si>
  <si>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</si>
  <si>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</si>
  <si>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</si>
  <si>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</si>
  <si>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</si>
  <si>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</si>
  <si>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</si>
  <si>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</si>
  <si>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</si>
  <si>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</si>
  <si>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</si>
  <si>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</si>
  <si>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</si>
  <si>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</si>
  <si>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</si>
  <si>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</si>
  <si>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</si>
  <si>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</si>
  <si>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</si>
  <si>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</si>
  <si>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</si>
  <si>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</si>
  <si>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</si>
  <si>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</si>
  <si>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</si>
  <si>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</si>
  <si>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</si>
  <si>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</si>
  <si>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</si>
  <si>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</si>
  <si>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</si>
  <si>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</si>
  <si>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</si>
  <si>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</si>
  <si>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</si>
  <si>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</si>
  <si>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</si>
  <si>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</si>
  <si>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</si>
  <si>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</si>
  <si>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</si>
  <si>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</si>
  <si>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</si>
  <si>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</si>
  <si>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</si>
  <si>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</si>
  <si>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</si>
  <si>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</si>
  <si>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</si>
  <si>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</si>
  <si>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</si>
  <si>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</si>
  <si>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</si>
  <si>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</si>
  <si>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</si>
  <si>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</si>
  <si>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</si>
  <si>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</si>
  <si>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</si>
  <si>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</si>
  <si>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</si>
  <si>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</si>
  <si>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</si>
  <si>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</si>
  <si>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</si>
  <si>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</si>
  <si>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</si>
  <si>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</si>
  <si>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</si>
  <si>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</si>
  <si>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</si>
  <si>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</si>
  <si>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</si>
  <si>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</si>
  <si>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</si>
  <si>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</si>
  <si>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</si>
  <si>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</si>
  <si>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</si>
  <si>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</si>
  <si>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</si>
  <si>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</si>
  <si>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</si>
  <si>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</si>
  <si>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</si>
  <si>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</si>
  <si>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</si>
  <si>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</si>
  <si>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</si>
  <si>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</si>
  <si>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</si>
  <si>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</si>
  <si>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</si>
  <si>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</si>
  <si>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</si>
  <si>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</si>
  <si>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</si>
  <si>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</si>
  <si>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</si>
  <si>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</si>
  <si>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</si>
  <si>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</si>
  <si>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</si>
  <si>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</si>
  <si>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</si>
  <si>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</si>
  <si>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</si>
  <si>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</si>
  <si>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</si>
  <si>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</si>
  <si>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</si>
  <si>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</si>
  <si>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</si>
  <si>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</si>
  <si>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</si>
  <si>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</si>
  <si>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</si>
  <si>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</si>
  <si>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</si>
  <si>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</si>
  <si>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</si>
  <si>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</si>
  <si>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</si>
  <si>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</si>
  <si>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</si>
  <si>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</si>
  <si>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</si>
  <si>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</si>
  <si>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</si>
  <si>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</si>
  <si>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</si>
  <si>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</si>
  <si>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</si>
  <si>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</si>
  <si>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</si>
  <si>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</si>
  <si>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</si>
  <si>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</si>
  <si>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</si>
  <si>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</si>
  <si>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</si>
  <si>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</si>
  <si>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</si>
  <si>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</si>
  <si>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</si>
  <si>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</si>
  <si>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</si>
  <si>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</si>
  <si>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</si>
  <si>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</si>
  <si>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</si>
  <si>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</si>
  <si>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</si>
  <si>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</si>
  <si>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</si>
  <si>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</si>
  <si>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</si>
  <si>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</si>
  <si>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</si>
  <si>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</si>
  <si>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</si>
  <si>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</si>
  <si>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</si>
  <si>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</si>
  <si>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</si>
  <si>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</si>
  <si>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</si>
  <si>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</si>
  <si>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</si>
  <si>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</si>
  <si>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</si>
  <si>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</si>
  <si>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</si>
  <si>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</si>
  <si>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</si>
  <si>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</si>
  <si>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</si>
  <si>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</si>
  <si>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</si>
  <si>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</si>
  <si>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</si>
  <si>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</si>
  <si>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</si>
  <si>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</si>
  <si>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</si>
  <si>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</si>
  <si>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</si>
  <si>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</si>
  <si>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</si>
  <si>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</si>
  <si>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</si>
  <si>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</si>
  <si>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</si>
  <si>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</si>
  <si>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</si>
  <si>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</si>
  <si>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</si>
  <si>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</si>
  <si>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</si>
  <si>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</si>
  <si>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</si>
  <si>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</si>
  <si>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</si>
  <si>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</si>
  <si>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</si>
  <si>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</si>
  <si>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</si>
  <si>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</si>
  <si>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</si>
  <si>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</si>
  <si>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</si>
  <si>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</si>
  <si>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</si>
  <si>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</si>
  <si>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</si>
  <si>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</si>
  <si>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</si>
  <si>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</si>
  <si>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</si>
  <si>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</si>
  <si>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</si>
  <si>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</si>
  <si>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</si>
  <si>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</si>
  <si>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</si>
  <si>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</si>
  <si>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</si>
  <si>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</si>
  <si>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</si>
  <si>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</si>
  <si>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</si>
  <si>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</si>
  <si>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</si>
  <si>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</si>
  <si>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</si>
  <si>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</si>
  <si>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</si>
  <si>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</si>
  <si>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</si>
  <si>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</si>
  <si>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</si>
  <si>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</si>
  <si>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</si>
  <si>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</si>
  <si>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</si>
  <si>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</si>
  <si>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</si>
  <si>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</si>
  <si>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</si>
  <si>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</si>
  <si>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</si>
  <si>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</si>
  <si>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</si>
  <si>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</si>
  <si>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</si>
  <si>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</si>
  <si>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</si>
  <si>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</si>
  <si>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</si>
  <si>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</si>
  <si>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</si>
  <si>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</si>
  <si>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</si>
  <si>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</si>
  <si>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</si>
  <si>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</si>
  <si>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</si>
  <si>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</si>
  <si>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</si>
  <si>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</si>
  <si>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</si>
  <si>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</si>
  <si>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</si>
  <si>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</si>
  <si>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</si>
  <si>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</si>
  <si>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</si>
  <si>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</si>
  <si>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</si>
  <si>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</si>
  <si>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</si>
  <si>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</si>
  <si>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</si>
  <si>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</si>
  <si>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</si>
  <si>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</si>
  <si>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</si>
  <si>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</si>
  <si>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</si>
  <si>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</si>
  <si>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</si>
  <si>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</si>
  <si>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</si>
  <si>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</si>
  <si>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</si>
  <si>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</si>
  <si>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</si>
  <si>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</si>
  <si>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</si>
  <si>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</si>
  <si>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</si>
  <si>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</si>
  <si>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</si>
  <si>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</si>
  <si>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</si>
  <si>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</si>
  <si>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</si>
  <si>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</si>
  <si>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</si>
  <si>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</si>
  <si>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</si>
  <si>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</si>
  <si>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</si>
  <si>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</si>
  <si>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</si>
  <si>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</si>
  <si>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</si>
  <si>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</si>
  <si>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</si>
  <si>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</si>
  <si>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</si>
  <si>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</si>
  <si>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</si>
  <si>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</si>
  <si>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</si>
  <si>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</si>
  <si>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</si>
  <si>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</si>
  <si>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</si>
  <si>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</si>
  <si>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</si>
  <si>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</si>
  <si>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</si>
  <si>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</si>
  <si>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</si>
  <si>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</si>
  <si>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</si>
  <si>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</si>
  <si>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</si>
  <si>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</si>
  <si>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</si>
  <si>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</si>
  <si>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</si>
  <si>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</si>
  <si>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</si>
  <si>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</si>
  <si>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</si>
  <si>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</si>
  <si>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</si>
  <si>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</si>
  <si>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</si>
  <si>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</si>
  <si>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</si>
  <si>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</si>
  <si>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</si>
  <si>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</si>
  <si>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</si>
  <si>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</si>
  <si>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</si>
  <si>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</si>
  <si>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</si>
  <si>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</si>
  <si>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</si>
  <si>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</si>
  <si>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</si>
  <si>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</si>
  <si>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</si>
  <si>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</si>
  <si>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</si>
  <si>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</si>
  <si>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</si>
  <si>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</si>
  <si>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</si>
  <si>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</si>
  <si>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</si>
  <si>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</si>
  <si>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</si>
  <si>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</si>
  <si>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</si>
  <si>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</si>
  <si>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</si>
  <si>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</si>
  <si>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</si>
  <si>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</si>
  <si>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</si>
  <si>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</si>
  <si>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</si>
  <si>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</si>
  <si>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</si>
  <si>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</si>
  <si>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</si>
  <si>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</si>
  <si>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</si>
  <si>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</si>
  <si>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</si>
  <si>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</si>
  <si>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</si>
  <si>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</si>
  <si>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</si>
  <si>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</si>
  <si>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</si>
  <si>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</si>
  <si>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</si>
  <si>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</si>
  <si>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</si>
  <si>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</si>
  <si>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</si>
  <si>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</si>
  <si>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</si>
  <si>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</si>
  <si>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</si>
  <si>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</si>
  <si>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</si>
  <si>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</si>
  <si>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</si>
  <si>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</si>
  <si>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</si>
  <si>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</si>
  <si>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</si>
  <si>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</si>
  <si>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</si>
  <si>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</si>
  <si>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</si>
  <si>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</si>
  <si>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</si>
  <si>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</si>
  <si>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</si>
  <si>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</si>
  <si>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</si>
  <si>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</si>
  <si>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</si>
  <si>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</si>
  <si>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</si>
  <si>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</si>
  <si>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</si>
  <si>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</si>
  <si>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</si>
  <si>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</si>
  <si>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</si>
  <si>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</si>
  <si>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</si>
  <si>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</si>
  <si>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</si>
  <si>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</si>
  <si>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</si>
  <si>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</si>
  <si>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</si>
  <si>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</si>
  <si>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</si>
  <si>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</si>
  <si>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</si>
  <si>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</si>
  <si>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</si>
  <si>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</si>
  <si>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</si>
  <si>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</si>
  <si>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</si>
  <si>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</si>
  <si>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</si>
  <si>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</si>
  <si>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</si>
  <si>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</si>
  <si>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</si>
  <si>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</si>
  <si>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</si>
  <si>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</si>
  <si>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</si>
  <si>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</si>
  <si>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</si>
  <si>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</si>
  <si>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</si>
  <si>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</si>
  <si>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</si>
  <si>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</si>
  <si>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</si>
  <si>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</si>
  <si>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</si>
  <si>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</si>
  <si>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</si>
  <si>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</si>
  <si>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</si>
  <si>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</si>
  <si>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</si>
  <si>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</si>
  <si>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</si>
  <si>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</si>
  <si>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</si>
  <si>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</si>
  <si>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</si>
  <si>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</si>
  <si>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</si>
  <si>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</si>
  <si>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</si>
  <si>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</si>
  <si>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</si>
  <si>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</si>
  <si>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</si>
  <si>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</si>
  <si>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</si>
  <si>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</si>
  <si>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</si>
  <si>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</si>
  <si>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</si>
  <si>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</si>
  <si>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</si>
  <si>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</si>
  <si>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</si>
  <si>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</si>
  <si>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</si>
  <si>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</si>
  <si>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</si>
  <si>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</si>
  <si>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</si>
  <si>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</si>
  <si>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</si>
  <si>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</si>
  <si>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</si>
  <si>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</si>
  <si>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</si>
  <si>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</si>
  <si>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</si>
  <si>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</si>
  <si>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</si>
  <si>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</si>
  <si>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</si>
  <si>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</si>
  <si>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</si>
  <si>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</si>
  <si>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</si>
  <si>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</si>
  <si>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</si>
  <si>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</si>
  <si>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</si>
  <si>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</si>
  <si>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</si>
  <si>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</si>
  <si>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</si>
  <si>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</si>
  <si>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</si>
  <si>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</si>
  <si>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</si>
  <si>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</si>
  <si>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</si>
  <si>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</si>
  <si>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</si>
  <si>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</si>
  <si>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</si>
  <si>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</si>
  <si>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</si>
  <si>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</si>
  <si>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</si>
  <si>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</si>
  <si>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</si>
  <si>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</si>
  <si>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</si>
  <si>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</si>
  <si>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</si>
  <si>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</si>
  <si>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</si>
  <si>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</si>
  <si>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</si>
  <si>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</si>
  <si>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</si>
  <si>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</si>
  <si>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</si>
  <si>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</si>
  <si>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</si>
  <si>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</si>
  <si>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</si>
  <si>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</si>
  <si>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</si>
  <si>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</si>
  <si>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</si>
  <si>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</si>
  <si>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</si>
  <si>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</si>
  <si>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</si>
  <si>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</si>
  <si>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</si>
  <si>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</si>
  <si>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</si>
  <si>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</si>
  <si>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</si>
  <si>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</si>
  <si>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</si>
  <si>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</si>
  <si>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</si>
  <si>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</si>
  <si>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</si>
  <si>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</si>
  <si>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</si>
  <si>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</si>
  <si>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</si>
  <si>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</si>
  <si>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</si>
  <si>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</si>
  <si>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</si>
  <si>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</si>
  <si>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</si>
  <si>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</si>
  <si>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</si>
  <si>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</si>
  <si>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</si>
  <si>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</si>
  <si>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</si>
  <si>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</si>
  <si>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</si>
  <si>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</si>
  <si>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</si>
  <si>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</si>
  <si>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</si>
  <si>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</si>
  <si>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</si>
  <si>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</si>
  <si>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</si>
  <si>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</si>
  <si>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</si>
  <si>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</si>
  <si>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</si>
  <si>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</si>
  <si>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</si>
  <si>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</si>
  <si>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</si>
  <si>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</si>
  <si>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</si>
  <si>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</si>
  <si>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</si>
  <si>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</si>
  <si>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</si>
  <si>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</si>
  <si>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</si>
  <si>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</si>
  <si>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</si>
  <si>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</si>
  <si>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</si>
  <si>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</si>
  <si>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</si>
  <si>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</si>
  <si>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</si>
  <si>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</si>
  <si>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</si>
  <si>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</si>
  <si>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</si>
  <si>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</si>
  <si>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</si>
  <si>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</si>
  <si>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</si>
  <si>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</si>
  <si>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</si>
  <si>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</si>
  <si>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</si>
  <si>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</si>
  <si>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</si>
  <si>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</si>
  <si>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</si>
  <si>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</si>
  <si>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</si>
  <si>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</si>
  <si>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</si>
  <si>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</si>
  <si>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</si>
  <si>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</si>
  <si>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</si>
  <si>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</si>
  <si>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</si>
  <si>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</si>
  <si>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</si>
  <si>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</si>
  <si>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</si>
  <si>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</si>
  <si>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</si>
  <si>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</si>
  <si>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</si>
  <si>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</si>
  <si>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</si>
  <si>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</si>
  <si>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</si>
  <si>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</si>
  <si>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</si>
  <si>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</si>
  <si>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</si>
  <si>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</si>
  <si>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</si>
  <si>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</si>
  <si>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</si>
  <si>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</si>
  <si>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</si>
  <si>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</si>
  <si>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</si>
  <si>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</si>
  <si>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</si>
  <si>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</si>
  <si>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</si>
  <si>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</si>
  <si>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</si>
  <si>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</si>
  <si>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</si>
  <si>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</si>
  <si>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</si>
  <si>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</si>
  <si>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</si>
  <si>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</si>
  <si>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</si>
  <si>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</si>
  <si>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</si>
  <si>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</si>
  <si>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</si>
  <si>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</si>
  <si>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</si>
  <si>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</si>
  <si>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</si>
  <si>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</si>
  <si>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</si>
  <si>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</si>
  <si>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</si>
  <si>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</si>
  <si>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</si>
  <si>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</si>
  <si>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</si>
  <si>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</si>
  <si>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</si>
  <si>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</si>
  <si>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</si>
  <si>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</si>
  <si>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</si>
  <si>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</si>
  <si>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</si>
  <si>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</si>
  <si>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</si>
  <si>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</si>
  <si>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</si>
  <si>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</si>
  <si>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</si>
  <si>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</si>
  <si>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</si>
  <si>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</si>
  <si>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</si>
  <si>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</si>
  <si>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</si>
  <si>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</si>
  <si>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</si>
  <si>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</si>
  <si>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</si>
  <si>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</si>
  <si>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</si>
  <si>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</si>
  <si>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</si>
  <si>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</si>
  <si>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</si>
  <si>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</si>
  <si>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</si>
  <si>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</si>
  <si>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</si>
  <si>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</si>
  <si>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</si>
  <si>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</si>
  <si>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</si>
  <si>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</si>
  <si>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</si>
  <si>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</si>
  <si>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</si>
  <si>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</si>
  <si>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</si>
  <si>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</si>
  <si>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</si>
  <si>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</si>
  <si>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</si>
  <si>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</si>
  <si>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</si>
  <si>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</si>
  <si>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</si>
  <si>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</si>
  <si>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</si>
  <si>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</si>
  <si>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</si>
  <si>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</si>
  <si>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</si>
  <si>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</si>
  <si>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</si>
  <si>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</si>
  <si>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</si>
  <si>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</si>
  <si>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</si>
  <si>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</si>
  <si>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</si>
  <si>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</si>
  <si>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</si>
  <si>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</si>
  <si>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</si>
  <si>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</si>
  <si>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</si>
  <si>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</si>
  <si>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</si>
  <si>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</si>
  <si>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</si>
  <si>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</si>
  <si>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</si>
  <si>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</si>
  <si>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</si>
  <si>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</si>
  <si>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</si>
  <si>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</si>
  <si>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</si>
  <si>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</si>
  <si>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</si>
  <si>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</si>
  <si>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</si>
  <si>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</si>
  <si>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</si>
  <si>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</si>
  <si>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</si>
  <si>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</si>
  <si>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</si>
  <si>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</si>
  <si>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</si>
  <si>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</si>
  <si>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</si>
  <si>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</si>
  <si>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</si>
  <si>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</si>
  <si>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</si>
  <si>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</si>
  <si>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</si>
  <si>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</si>
  <si>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</si>
  <si>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</si>
  <si>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</si>
  <si>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</si>
  <si>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</si>
  <si>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</si>
  <si>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</si>
  <si>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</si>
  <si>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</si>
  <si>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</si>
  <si>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</si>
  <si>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</si>
  <si>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</si>
  <si>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</si>
  <si>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</si>
  <si>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</si>
  <si>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</si>
  <si>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</si>
  <si>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</si>
  <si>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</si>
  <si>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</si>
  <si>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</si>
  <si>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</si>
  <si>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</si>
  <si>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</si>
  <si>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</si>
  <si>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</si>
  <si>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</si>
  <si>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</si>
  <si>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</si>
  <si>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</si>
  <si>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</si>
  <si>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</si>
  <si>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</si>
  <si>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</si>
  <si>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</si>
  <si>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</si>
  <si>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</si>
  <si>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</si>
  <si>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</si>
  <si>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</si>
  <si>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</si>
  <si>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</si>
  <si>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</si>
  <si>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</si>
  <si>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</si>
  <si>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</si>
  <si>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</si>
  <si>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</si>
  <si>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</si>
  <si>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</si>
  <si>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</si>
  <si>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</si>
  <si>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</si>
  <si>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</si>
  <si>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</si>
  <si>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</si>
  <si>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</si>
  <si>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</si>
  <si>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</si>
  <si>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</si>
  <si>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</si>
  <si>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</si>
  <si>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</si>
  <si>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</si>
  <si>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</si>
  <si>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</si>
  <si>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</si>
  <si>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</si>
  <si>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</si>
  <si>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</si>
  <si>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</si>
  <si>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</si>
  <si>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</si>
  <si>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</si>
  <si>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</si>
  <si>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</si>
  <si>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</si>
  <si>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</si>
  <si>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</si>
  <si>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</si>
  <si>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</si>
  <si>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</si>
  <si>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</si>
  <si>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</si>
  <si>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</si>
  <si>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</si>
  <si>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</si>
  <si>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</si>
  <si>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</si>
  <si>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</si>
  <si>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</si>
  <si>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</si>
  <si>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</si>
  <si>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</si>
  <si>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</si>
  <si>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</si>
  <si>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</si>
  <si>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</si>
  <si>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</si>
  <si>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</si>
  <si>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</si>
  <si>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</si>
  <si>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</si>
  <si>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</si>
  <si>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</si>
  <si>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</si>
  <si>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</si>
  <si>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</si>
  <si>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</si>
  <si>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</si>
  <si>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</si>
  <si>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</si>
  <si>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</si>
  <si>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</si>
  <si>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</si>
  <si>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</si>
  <si>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</si>
  <si>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</si>
  <si>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</si>
  <si>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</si>
  <si>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</si>
  <si>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</si>
  <si>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</si>
  <si>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</si>
  <si>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</si>
  <si>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</si>
  <si>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</si>
  <si>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</si>
  <si>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</si>
  <si>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</si>
  <si>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</si>
  <si>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</si>
  <si>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</si>
  <si>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</si>
  <si>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</si>
  <si>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</si>
  <si>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</si>
  <si>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</si>
  <si>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</si>
  <si>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</si>
  <si>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</si>
  <si>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</si>
  <si>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</si>
  <si>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</si>
  <si>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</si>
  <si>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</si>
  <si>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</si>
  <si>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</si>
  <si>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</si>
  <si>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</si>
  <si>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</si>
  <si>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</si>
  <si>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</si>
  <si>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</si>
  <si>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</si>
  <si>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</si>
  <si>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</si>
  <si>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</si>
  <si>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</si>
  <si>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</si>
  <si>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</si>
  <si>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</si>
  <si>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</si>
  <si>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</si>
  <si>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</si>
  <si>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</si>
  <si>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</si>
  <si>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</si>
  <si>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</si>
  <si>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</si>
  <si>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</si>
  <si>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</si>
  <si>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</si>
  <si>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</si>
  <si>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</si>
  <si>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</si>
  <si>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</si>
  <si>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</si>
  <si>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</si>
  <si>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</si>
  <si>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</si>
  <si>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</si>
  <si>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</si>
  <si>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</si>
  <si>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</si>
  <si>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</si>
  <si>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</si>
  <si>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</si>
  <si>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</si>
  <si>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</si>
  <si>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</si>
  <si>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</si>
  <si>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</si>
  <si>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</si>
  <si>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</si>
  <si>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</si>
  <si>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</si>
  <si>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</si>
  <si>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</si>
  <si>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</si>
  <si>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</si>
  <si>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</si>
  <si>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</si>
  <si>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</si>
  <si>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</si>
  <si>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</si>
  <si>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</si>
  <si>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</si>
  <si>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</si>
  <si>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</si>
  <si>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</si>
  <si>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</si>
  <si>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</si>
  <si>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</si>
  <si>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</si>
  <si>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</si>
  <si>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</si>
  <si>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</si>
  <si>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</si>
  <si>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</si>
  <si>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</si>
  <si>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</si>
  <si>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</si>
  <si>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</si>
  <si>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</si>
  <si>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</si>
  <si>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</si>
  <si>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</si>
  <si>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</si>
  <si>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</si>
  <si>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</si>
  <si>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</si>
  <si>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</si>
  <si>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</si>
  <si>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</si>
  <si>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</si>
  <si>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</si>
  <si>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</si>
  <si>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</si>
  <si>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</si>
  <si>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</si>
  <si>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</si>
  <si>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</si>
  <si>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</si>
  <si>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</si>
  <si>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</si>
  <si>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</si>
  <si>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</si>
  <si>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</si>
  <si>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</si>
  <si>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</si>
  <si>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</si>
  <si>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</si>
  <si>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</si>
  <si>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</si>
  <si>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</si>
  <si>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</si>
  <si>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</si>
  <si>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</si>
  <si>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</si>
  <si>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</si>
  <si>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</si>
  <si>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</si>
  <si>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</si>
  <si>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</si>
  <si>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</si>
  <si>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</si>
  <si>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</si>
  <si>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</si>
  <si>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</si>
  <si>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</si>
  <si>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</si>
  <si>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</si>
  <si>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</si>
  <si>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</si>
  <si>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</si>
  <si>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</si>
  <si>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</si>
  <si>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</si>
  <si>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</si>
  <si>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</si>
  <si>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</si>
  <si>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</si>
  <si>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</si>
  <si>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</si>
  <si>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</si>
  <si>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</si>
  <si>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</si>
  <si>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</si>
  <si>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</si>
  <si>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</si>
  <si>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</si>
  <si>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</si>
  <si>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</si>
  <si>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</si>
  <si>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</si>
  <si>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</si>
  <si>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</si>
  <si>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</si>
  <si>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</si>
  <si>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</si>
  <si>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</si>
  <si>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</si>
  <si>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</si>
  <si>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</si>
  <si>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</si>
  <si>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</si>
  <si>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</si>
  <si>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</si>
  <si>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</si>
  <si>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</si>
  <si>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</si>
  <si>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</si>
  <si>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</si>
  <si>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</si>
  <si>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</si>
  <si>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</si>
  <si>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</si>
  <si>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</si>
  <si>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</si>
  <si>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</si>
  <si>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</si>
  <si>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</si>
  <si>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</si>
  <si>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</si>
  <si>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</si>
  <si>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</si>
  <si>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</si>
  <si>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</si>
  <si>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</si>
  <si>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</si>
  <si>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</si>
  <si>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</si>
  <si>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</si>
  <si>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</si>
  <si>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</si>
  <si>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</si>
  <si>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</si>
  <si>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</si>
  <si>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</si>
  <si>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</si>
  <si>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</si>
  <si>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</si>
  <si>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</si>
  <si>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</si>
  <si>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</si>
  <si>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</si>
  <si>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</si>
  <si>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</si>
  <si>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</si>
  <si>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</si>
  <si>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</si>
  <si>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</si>
  <si>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</si>
  <si>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</si>
  <si>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</si>
  <si>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</si>
  <si>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</si>
  <si>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</si>
  <si>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</si>
  <si>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</si>
  <si>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</si>
  <si>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</si>
  <si>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</si>
  <si>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</si>
  <si>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</si>
  <si>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</si>
  <si>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</si>
  <si>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</si>
  <si>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</si>
  <si>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</si>
  <si>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</si>
  <si>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</si>
  <si>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</si>
  <si>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</si>
  <si>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</si>
  <si>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</si>
  <si>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</si>
  <si>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</si>
  <si>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</si>
  <si>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</si>
  <si>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</si>
  <si>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</si>
  <si>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</si>
  <si>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</si>
  <si>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</si>
  <si>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</si>
  <si>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</si>
  <si>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</si>
  <si>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</si>
  <si>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</si>
  <si>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</si>
  <si>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</si>
  <si>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</si>
  <si>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</si>
  <si>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</si>
  <si>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</si>
  <si>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</si>
  <si>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</si>
  <si>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</si>
  <si>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</si>
  <si>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</si>
  <si>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</si>
  <si>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</si>
  <si>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</si>
  <si>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</si>
  <si>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</si>
  <si>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</si>
  <si>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</si>
  <si>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</si>
  <si>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</si>
  <si>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</si>
  <si>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</si>
  <si>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</si>
  <si>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</si>
  <si>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</si>
  <si>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</si>
  <si>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</si>
  <si>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</si>
  <si>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</si>
  <si>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</si>
  <si>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</si>
  <si>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</si>
  <si>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</si>
  <si>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</si>
  <si>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</si>
  <si>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</si>
  <si>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</si>
  <si>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</si>
  <si>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</si>
  <si>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</si>
  <si>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</si>
  <si>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</si>
  <si>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</si>
  <si>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</si>
  <si>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</si>
  <si>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</si>
  <si>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</si>
  <si>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</si>
  <si>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</si>
  <si>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</si>
  <si>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</si>
  <si>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</si>
  <si>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</si>
  <si>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</si>
  <si>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</si>
  <si>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</si>
  <si>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</si>
  <si>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</si>
  <si>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</si>
  <si>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</si>
  <si>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</si>
  <si>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</si>
  <si>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</si>
  <si>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</si>
  <si>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</si>
  <si>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</si>
  <si>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</si>
  <si>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</si>
  <si>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</si>
  <si>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</si>
  <si>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</si>
  <si>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</si>
  <si>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</si>
  <si>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</si>
  <si>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</si>
  <si>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</si>
  <si>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</si>
  <si>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</si>
  <si>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</si>
  <si>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</si>
  <si>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</si>
  <si>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</si>
  <si>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</si>
  <si>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</si>
  <si>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</si>
  <si>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</si>
  <si>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</si>
  <si>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</si>
  <si>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</si>
  <si>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</si>
  <si>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</si>
  <si>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</si>
  <si>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</si>
  <si>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</si>
  <si>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</si>
  <si>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</si>
  <si>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</si>
  <si>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</si>
  <si>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</si>
  <si>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</si>
  <si>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</si>
  <si>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</si>
  <si>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</si>
  <si>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</si>
  <si>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</si>
  <si>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</si>
  <si>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</si>
  <si>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</si>
  <si>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</si>
  <si>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</si>
  <si>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</si>
  <si>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</si>
  <si>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</si>
  <si>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</si>
  <si>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</si>
  <si>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</si>
  <si>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</si>
  <si>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</si>
  <si>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</si>
  <si>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</si>
  <si>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</si>
  <si>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</si>
  <si>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</si>
  <si>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</si>
  <si>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</si>
  <si>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</si>
  <si>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</si>
  <si>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</si>
  <si>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</si>
  <si>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</si>
  <si>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</si>
  <si>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</si>
  <si>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</si>
  <si>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</si>
  <si>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</si>
  <si>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</si>
  <si>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</si>
  <si>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</si>
  <si>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</si>
  <si>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</si>
  <si>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</si>
  <si>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</si>
  <si>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</si>
  <si>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</si>
  <si>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</si>
  <si>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</si>
  <si>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</si>
  <si>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</si>
  <si>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</si>
  <si>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</si>
  <si>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</si>
  <si>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</si>
  <si>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</si>
  <si>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</si>
  <si>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</si>
  <si>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</si>
  <si>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</si>
  <si>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</si>
  <si>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</si>
  <si>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</si>
  <si>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</si>
  <si>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</si>
  <si>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</si>
  <si>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</si>
  <si>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</si>
  <si>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</si>
  <si>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</si>
  <si>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</si>
  <si>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</si>
  <si>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</si>
  <si>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</si>
  <si>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</si>
  <si>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</si>
  <si>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</si>
  <si>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</si>
  <si>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</si>
  <si>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</si>
  <si>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</si>
  <si>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</si>
  <si>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</si>
  <si>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</si>
  <si>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</si>
  <si>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</si>
  <si>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</si>
  <si>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</si>
  <si>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</si>
  <si>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</si>
  <si>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</si>
  <si>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</si>
  <si>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</si>
  <si>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</si>
  <si>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</si>
  <si>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</si>
  <si>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</si>
  <si>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</si>
  <si>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</si>
  <si>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</si>
  <si>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</si>
  <si>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</si>
  <si>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</si>
  <si>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</si>
  <si>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</si>
  <si>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</si>
  <si>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</si>
  <si>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</si>
  <si>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</si>
  <si>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</si>
  <si>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</si>
  <si>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</si>
  <si>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</si>
  <si>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</si>
  <si>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</si>
  <si>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</si>
  <si>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</si>
  <si>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</si>
  <si>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</si>
  <si>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</si>
  <si>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</si>
  <si>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</si>
  <si>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</si>
  <si>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</si>
  <si>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</si>
  <si>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</si>
  <si>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</si>
  <si>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</si>
  <si>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</si>
  <si>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</si>
  <si>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</si>
  <si>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</si>
  <si>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</si>
  <si>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</si>
  <si>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</si>
  <si>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</si>
  <si>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</si>
  <si>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</si>
  <si>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</si>
  <si>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</si>
  <si>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</si>
  <si>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</si>
  <si>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</si>
  <si>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</si>
  <si>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</si>
  <si>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</si>
  <si>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</si>
  <si>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</si>
  <si>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</si>
  <si>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</si>
  <si>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</si>
  <si>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</si>
  <si>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</si>
  <si>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</si>
  <si>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</si>
  <si>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</si>
  <si>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</si>
  <si>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</si>
  <si>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</si>
  <si>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</si>
  <si>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</si>
  <si>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</si>
  <si>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</si>
  <si>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</si>
  <si>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</si>
  <si>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</si>
  <si>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</si>
  <si>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</si>
  <si>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</si>
  <si>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</si>
  <si>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</si>
  <si>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</si>
  <si>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</si>
  <si>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</si>
  <si>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</si>
  <si>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</si>
  <si>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</si>
  <si>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</si>
  <si>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</si>
  <si>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</si>
  <si>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</si>
  <si>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</si>
  <si>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</si>
  <si>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</si>
  <si>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</si>
  <si>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</si>
  <si>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</si>
  <si>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</si>
  <si>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</si>
  <si>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</si>
  <si>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</si>
  <si>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</si>
  <si>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</si>
  <si>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</si>
  <si>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</si>
  <si>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</si>
  <si>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</si>
  <si>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</si>
  <si>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</si>
  <si>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</si>
  <si>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</si>
  <si>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</si>
  <si>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</si>
  <si>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</si>
  <si>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</si>
  <si>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</si>
  <si>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</si>
  <si>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</si>
  <si>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</si>
  <si>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</si>
  <si>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</si>
  <si>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</si>
  <si>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</si>
  <si>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</si>
  <si>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</si>
  <si>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</si>
  <si>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</si>
  <si>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</si>
  <si>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</si>
  <si>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</si>
  <si>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</si>
  <si>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</si>
  <si>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</si>
  <si>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</si>
  <si>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</si>
  <si>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</si>
  <si>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</si>
  <si>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</si>
  <si>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</si>
  <si>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</si>
  <si>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</si>
  <si>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</si>
  <si>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</si>
  <si>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</si>
  <si>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</si>
  <si>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</si>
  <si>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</si>
  <si>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</si>
  <si>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</si>
  <si>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</si>
  <si>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</si>
  <si>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</si>
  <si>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</si>
  <si>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</si>
  <si>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</si>
  <si>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</si>
  <si>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</si>
  <si>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</si>
  <si>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</si>
  <si>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</si>
  <si>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</si>
  <si>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</si>
  <si>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</si>
  <si>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</si>
  <si>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</si>
  <si>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</si>
  <si>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</si>
  <si>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</si>
  <si>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</si>
  <si>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</si>
  <si>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</si>
  <si>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</si>
  <si>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</si>
  <si>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</si>
  <si>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</si>
  <si>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</si>
  <si>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</si>
  <si>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</si>
  <si>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</si>
  <si>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</si>
  <si>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</si>
  <si>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</si>
  <si>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</si>
  <si>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</si>
  <si>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</si>
  <si>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</si>
  <si>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</si>
  <si>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</si>
  <si>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</si>
  <si>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</si>
  <si>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</si>
  <si>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</si>
  <si>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</si>
  <si>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</si>
  <si>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</si>
  <si>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</si>
  <si>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</si>
  <si>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</si>
  <si>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</si>
  <si>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</si>
  <si>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</si>
  <si>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</si>
  <si>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</si>
  <si>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</si>
  <si>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</si>
  <si>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</si>
  <si>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</si>
  <si>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</si>
  <si>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</si>
  <si>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</si>
  <si>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</si>
  <si>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</si>
  <si>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</si>
  <si>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</si>
  <si>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</si>
  <si>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</si>
  <si>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</si>
  <si>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</si>
  <si>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</si>
  <si>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</si>
  <si>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</si>
  <si>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</si>
  <si>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</si>
  <si>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</si>
  <si>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</si>
  <si>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</si>
  <si>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</si>
  <si>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</si>
  <si>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</si>
  <si>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</si>
  <si>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</si>
  <si>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</si>
  <si>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</si>
  <si>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</si>
  <si>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</si>
  <si>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</si>
  <si>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</si>
  <si>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</si>
  <si>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</si>
  <si>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</si>
  <si>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</si>
  <si>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</si>
  <si>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</si>
  <si>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</si>
  <si>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</si>
  <si>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</si>
  <si>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</si>
  <si>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</si>
  <si>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</si>
  <si>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</si>
  <si>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</si>
  <si>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</si>
  <si>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</si>
  <si>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</si>
  <si>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</si>
  <si>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</si>
  <si>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</si>
  <si>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</si>
  <si>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</si>
  <si>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</si>
  <si>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</si>
  <si>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</si>
  <si>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</si>
  <si>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</si>
  <si>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</si>
  <si>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</si>
  <si>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</si>
  <si>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</si>
  <si>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</si>
  <si>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</si>
  <si>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</si>
  <si>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</si>
  <si>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</si>
  <si>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</si>
  <si>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</si>
  <si>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</si>
  <si>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</si>
  <si>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</si>
  <si>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</si>
  <si>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</si>
  <si>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</si>
  <si>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</si>
  <si>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</si>
  <si>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</si>
  <si>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</si>
  <si>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</si>
  <si>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</si>
  <si>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</si>
  <si>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</si>
  <si>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</si>
  <si>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</si>
  <si>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</si>
  <si>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</si>
  <si>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</si>
  <si>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</si>
  <si>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</si>
  <si>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</si>
  <si>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</si>
  <si>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</si>
  <si>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</si>
  <si>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</si>
  <si>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</si>
  <si>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</si>
  <si>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</si>
  <si>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</si>
  <si>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</si>
  <si>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</si>
  <si>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</si>
  <si>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</si>
  <si>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</si>
  <si>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</si>
  <si>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</si>
  <si>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</si>
  <si>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</si>
  <si>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</si>
  <si>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</si>
  <si>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</si>
  <si>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</si>
  <si>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</si>
  <si>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</si>
  <si>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</si>
  <si>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</si>
  <si>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</si>
  <si>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</si>
  <si>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</si>
  <si>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</si>
  <si>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</si>
  <si>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</si>
  <si>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</si>
  <si>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</si>
  <si>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</si>
  <si>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</si>
  <si>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</si>
  <si>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</si>
  <si>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</si>
  <si>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</si>
  <si>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</si>
  <si>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</si>
  <si>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</si>
  <si>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</si>
  <si>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</si>
  <si>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</si>
  <si>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</si>
  <si>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</si>
  <si>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</si>
  <si>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</si>
  <si>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</si>
  <si>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</si>
  <si>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</si>
  <si>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</si>
  <si>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</si>
  <si>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</si>
  <si>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</si>
  <si>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</si>
  <si>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</si>
  <si>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</si>
  <si>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</si>
  <si>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</si>
  <si>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</si>
  <si>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</si>
  <si>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</si>
  <si>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</si>
  <si>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</si>
  <si>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</si>
  <si>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</si>
  <si>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</si>
  <si>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</si>
  <si>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</si>
  <si>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</si>
  <si>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</si>
  <si>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</si>
  <si>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</si>
  <si>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</si>
  <si>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</si>
  <si>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</si>
  <si>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</si>
  <si>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</si>
  <si>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</si>
  <si>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</si>
  <si>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</si>
  <si>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</si>
  <si>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</si>
  <si>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</si>
  <si>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</si>
  <si>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</si>
  <si>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</si>
  <si>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</si>
  <si>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</si>
  <si>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</si>
  <si>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</si>
  <si>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</si>
  <si>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</si>
  <si>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</si>
  <si>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</si>
  <si>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</si>
  <si>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</si>
  <si>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</si>
  <si>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</si>
  <si>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</si>
  <si>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</si>
  <si>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</si>
  <si>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</si>
  <si>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</si>
  <si>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</si>
  <si>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</si>
  <si>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</si>
  <si>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</si>
  <si>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</si>
  <si>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</si>
  <si>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</si>
  <si>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</si>
  <si>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</si>
  <si>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</si>
  <si>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</si>
  <si>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</si>
  <si>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</si>
  <si>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</si>
  <si>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</si>
  <si>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</si>
  <si>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</si>
  <si>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</si>
  <si>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</si>
  <si>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</si>
  <si>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</si>
  <si>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</si>
  <si>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</si>
  <si>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</si>
  <si>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</si>
  <si>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</si>
  <si>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</si>
  <si>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</si>
  <si>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</si>
  <si>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</si>
  <si>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</si>
  <si>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</si>
  <si>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</si>
  <si>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</si>
  <si>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</si>
  <si>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</si>
  <si>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</si>
  <si>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</si>
  <si>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</si>
  <si>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</si>
  <si>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</si>
  <si>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</si>
  <si>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</si>
  <si>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</si>
  <si>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</si>
  <si>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</si>
  <si>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</si>
  <si>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</si>
  <si>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</si>
  <si>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</si>
  <si>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</si>
  <si>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</si>
  <si>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</si>
  <si>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</si>
  <si>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</si>
  <si>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</si>
  <si>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</si>
  <si>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</si>
  <si>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</si>
  <si>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</si>
  <si>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</si>
  <si>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</si>
  <si>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</si>
  <si>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</si>
  <si>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</si>
  <si>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</si>
  <si>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</si>
  <si>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</si>
  <si>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</si>
  <si>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</si>
  <si>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</si>
  <si>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</si>
  <si>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</si>
  <si>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</si>
  <si>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</si>
  <si>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</si>
  <si>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</si>
  <si>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</si>
  <si>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</si>
  <si>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</si>
  <si>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</si>
  <si>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</si>
  <si>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</si>
  <si>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</si>
  <si>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</si>
  <si>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</si>
  <si>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</si>
  <si>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</si>
  <si>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</si>
  <si>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</si>
  <si>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</si>
  <si>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</si>
  <si>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</si>
  <si>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</si>
  <si>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</si>
  <si>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</si>
  <si>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</si>
  <si>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</si>
  <si>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</si>
  <si>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</si>
  <si>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</si>
  <si>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</si>
  <si>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</si>
  <si>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</si>
  <si>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</si>
  <si>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</si>
  <si>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</si>
  <si>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</si>
  <si>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</si>
  <si>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</si>
  <si>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</si>
  <si>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</si>
  <si>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</si>
  <si>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</si>
  <si>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</si>
  <si>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</si>
  <si>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</si>
  <si>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</si>
  <si>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</si>
  <si>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</si>
  <si>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</si>
  <si>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</si>
  <si>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</si>
  <si>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</si>
  <si>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</si>
  <si>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</si>
  <si>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</si>
  <si>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</si>
  <si>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</si>
  <si>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</si>
  <si>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</si>
  <si>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</si>
  <si>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</si>
  <si>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</si>
  <si>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</si>
  <si>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</si>
  <si>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</si>
  <si>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</si>
  <si>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</si>
  <si>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</si>
  <si>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</si>
  <si>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</si>
  <si>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</si>
  <si>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</si>
  <si>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</si>
  <si>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</si>
  <si>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</si>
  <si>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</si>
  <si>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</si>
  <si>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</si>
  <si>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</si>
  <si>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</si>
  <si>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</si>
  <si>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</si>
  <si>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</si>
  <si>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</si>
  <si>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</si>
  <si>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</si>
  <si>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</si>
  <si>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</si>
  <si>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</si>
  <si>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</si>
  <si>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</si>
  <si>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</si>
  <si>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</si>
  <si>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</si>
  <si>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</si>
  <si>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</si>
  <si>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</si>
  <si>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</si>
  <si>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</si>
  <si>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</si>
  <si>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</si>
  <si>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</si>
  <si>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</si>
  <si>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</si>
  <si>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</si>
  <si>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</si>
  <si>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</si>
  <si>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</si>
  <si>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</si>
  <si>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</si>
  <si>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</si>
  <si>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</si>
  <si>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</si>
  <si>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</si>
  <si>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</si>
  <si>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</si>
  <si>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</si>
  <si>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</si>
  <si>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</si>
  <si>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</si>
  <si>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</si>
  <si>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</si>
  <si>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</si>
  <si>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</si>
  <si>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</si>
  <si>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</si>
  <si>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</si>
  <si>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</si>
  <si>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</si>
  <si>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</si>
  <si>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</si>
  <si>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</si>
  <si>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</si>
  <si>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</si>
  <si>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</si>
  <si>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</si>
  <si>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</si>
  <si>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</si>
  <si>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</si>
  <si>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</si>
  <si>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</si>
  <si>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</si>
  <si>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</si>
  <si>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</si>
  <si>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</si>
  <si>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</si>
  <si>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</si>
  <si>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</si>
  <si>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</si>
  <si>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</si>
  <si>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</si>
  <si>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</si>
  <si>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</si>
  <si>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</si>
  <si>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</si>
  <si>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</si>
  <si>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</si>
  <si>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</si>
  <si>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</si>
  <si>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</si>
  <si>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</si>
  <si>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</si>
  <si>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</si>
  <si>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</si>
  <si>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</si>
  <si>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</si>
  <si>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</si>
  <si>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</si>
  <si>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</si>
  <si>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</si>
  <si>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</si>
  <si>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</si>
  <si>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</si>
  <si>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</si>
  <si>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</si>
  <si>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</si>
  <si>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</si>
  <si>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</si>
  <si>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</si>
  <si>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</si>
  <si>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</si>
  <si>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</si>
  <si>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</si>
  <si>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</si>
  <si>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</si>
  <si>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</si>
  <si>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</si>
  <si>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</si>
  <si>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</si>
  <si>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</si>
  <si>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</si>
  <si>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</si>
  <si>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</si>
  <si>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</si>
  <si>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</si>
  <si>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</si>
  <si>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</si>
  <si>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</si>
  <si>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</si>
  <si>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</si>
  <si>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</si>
  <si>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</si>
  <si>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</si>
  <si>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</si>
  <si>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</si>
  <si>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</si>
  <si>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</si>
  <si>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</si>
  <si>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</si>
  <si>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</si>
  <si>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</si>
  <si>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</si>
  <si>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</si>
  <si>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</si>
  <si>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</si>
  <si>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</si>
  <si>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</si>
  <si>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</si>
  <si>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</si>
  <si>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</si>
  <si>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</si>
  <si>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</si>
  <si>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</si>
  <si>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</si>
  <si>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</si>
  <si>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</si>
  <si>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</si>
  <si>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</si>
  <si>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</si>
  <si>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</si>
  <si>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</si>
  <si>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</si>
  <si>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</si>
  <si>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</si>
  <si>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</si>
  <si>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</si>
  <si>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</si>
  <si>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</si>
  <si>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</si>
  <si>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</si>
  <si>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</si>
  <si>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</si>
  <si>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</si>
  <si>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</si>
  <si>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</si>
  <si>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</si>
  <si>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</si>
  <si>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</si>
  <si>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</si>
  <si>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</si>
  <si>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</si>
  <si>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</si>
  <si>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</si>
  <si>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</si>
  <si>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</si>
  <si>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</si>
  <si>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</si>
  <si>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</si>
  <si>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</si>
  <si>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</si>
  <si>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</si>
  <si>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</si>
  <si>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</si>
  <si>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</si>
  <si>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</si>
  <si>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</si>
  <si>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</si>
  <si>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</si>
  <si>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</si>
  <si>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</si>
  <si>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</si>
  <si>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</si>
  <si>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</si>
  <si>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</si>
  <si>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</si>
  <si>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</si>
  <si>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</si>
  <si>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</si>
  <si>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</si>
  <si>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</si>
  <si>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</si>
  <si>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</si>
  <si>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</si>
  <si>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</si>
  <si>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</si>
  <si>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</si>
  <si>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</si>
  <si>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</si>
  <si>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</si>
  <si>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</si>
  <si>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</si>
  <si>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</si>
  <si>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</si>
  <si>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</si>
  <si>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</si>
  <si>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</si>
  <si>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</si>
  <si>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</si>
  <si>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</si>
  <si>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</si>
  <si>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</si>
  <si>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</si>
  <si>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</si>
  <si>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</si>
  <si>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</si>
  <si>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</si>
  <si>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</si>
  <si>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</si>
  <si>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</si>
  <si>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</si>
  <si>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</si>
  <si>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</si>
  <si>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</si>
  <si>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</si>
  <si>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</si>
  <si>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</si>
  <si>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</si>
  <si>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</si>
  <si>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</si>
  <si>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</si>
  <si>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</si>
  <si>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</si>
  <si>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</si>
  <si>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</si>
  <si>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</si>
  <si>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</si>
  <si>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</si>
  <si>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</si>
  <si>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</si>
  <si>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</si>
  <si>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</si>
  <si>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</si>
  <si>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</si>
  <si>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</si>
  <si>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</si>
  <si>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</si>
  <si>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</si>
  <si>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</si>
  <si>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</si>
  <si>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</si>
  <si>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</si>
  <si>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</si>
  <si>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</si>
  <si>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</si>
  <si>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</si>
  <si>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</si>
  <si>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</si>
  <si>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</si>
  <si>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</si>
  <si>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</si>
  <si>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</si>
  <si>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</si>
  <si>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</si>
  <si>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</si>
  <si>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</si>
  <si>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</si>
  <si>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</si>
  <si>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</si>
  <si>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</si>
  <si>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</si>
  <si>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</si>
  <si>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</si>
  <si>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</si>
  <si>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</si>
  <si>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</si>
  <si>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</si>
  <si>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</si>
  <si>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</si>
  <si>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</si>
  <si>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</si>
  <si>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</si>
  <si>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</si>
  <si>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</si>
  <si>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</si>
  <si>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</si>
  <si>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</si>
  <si>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</si>
  <si>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</si>
  <si>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</si>
  <si>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</si>
  <si>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</si>
  <si>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</si>
  <si>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</si>
  <si>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</si>
  <si>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</si>
  <si>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</si>
  <si>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</si>
  <si>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</si>
  <si>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</si>
  <si>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</si>
  <si>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</si>
  <si>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</si>
  <si>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</si>
  <si>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</si>
  <si>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</si>
  <si>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</si>
  <si>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</si>
  <si>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</si>
  <si>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</si>
  <si>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</si>
  <si>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</si>
  <si>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</si>
  <si>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</si>
  <si>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</si>
  <si>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</si>
  <si>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</si>
  <si>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</si>
  <si>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</si>
  <si>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</si>
  <si>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</si>
  <si>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</si>
  <si>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</si>
  <si>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</si>
  <si>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</si>
  <si>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</si>
  <si>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</si>
  <si>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</si>
  <si>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</si>
  <si>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</si>
  <si>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</si>
  <si>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</si>
  <si>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</si>
  <si>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</si>
  <si>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</si>
  <si>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</si>
  <si>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</si>
  <si>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</si>
  <si>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</si>
  <si>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</si>
  <si>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</si>
  <si>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</si>
  <si>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</si>
  <si>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</si>
  <si>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</si>
  <si>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</si>
  <si>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</si>
  <si>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</si>
  <si>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</si>
  <si>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</si>
  <si>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</si>
  <si>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</si>
  <si>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</si>
  <si>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</si>
  <si>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</si>
  <si>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</si>
  <si>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</si>
  <si>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</si>
  <si>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</si>
  <si>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</si>
  <si>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</si>
  <si>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</si>
  <si>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</si>
  <si>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</si>
  <si>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</si>
  <si>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</si>
  <si>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</si>
  <si>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</si>
  <si>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</si>
  <si>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</si>
  <si>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</si>
  <si>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</si>
  <si>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</si>
  <si>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</si>
  <si>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</si>
  <si>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</si>
  <si>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</si>
  <si>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</si>
  <si>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</si>
  <si>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</si>
  <si>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</si>
  <si>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</si>
  <si>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</si>
  <si>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</si>
  <si>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</si>
  <si>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</si>
  <si>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</si>
  <si>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</si>
  <si>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</si>
  <si>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</si>
  <si>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</si>
  <si>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</si>
  <si>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</si>
  <si>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</si>
  <si>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</si>
  <si>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</si>
  <si>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</si>
  <si>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</si>
  <si>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</si>
  <si>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</si>
  <si>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</si>
  <si>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</si>
  <si>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</si>
  <si>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</si>
  <si>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</si>
  <si>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</si>
  <si>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</si>
  <si>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</si>
  <si>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</si>
  <si>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</si>
  <si>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</si>
  <si>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</si>
  <si>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</si>
  <si>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</si>
  <si>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</si>
  <si>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</si>
  <si>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</si>
  <si>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</si>
  <si>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</si>
  <si>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</si>
  <si>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</si>
  <si>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</si>
  <si>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</si>
  <si>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</si>
  <si>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</si>
  <si>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</si>
  <si>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</si>
  <si>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</si>
  <si>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</si>
  <si>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</si>
  <si>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</si>
  <si>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</si>
  <si>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</si>
  <si>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</si>
  <si>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</si>
  <si>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</si>
  <si>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</si>
  <si>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</si>
  <si>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</si>
  <si>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</si>
  <si>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</si>
  <si>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</si>
  <si>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</si>
  <si>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</si>
  <si>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</si>
  <si>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</si>
  <si>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</si>
  <si>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</si>
  <si>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</si>
  <si>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</si>
  <si>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</si>
  <si>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</si>
  <si>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</si>
  <si>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</si>
  <si>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</si>
  <si>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</si>
  <si>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</si>
  <si>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</si>
  <si>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</si>
  <si>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</si>
  <si>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</si>
  <si>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</si>
  <si>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</si>
  <si>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</si>
  <si>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</si>
  <si>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</si>
  <si>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</si>
  <si>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</si>
  <si>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</si>
  <si>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</si>
  <si>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</si>
  <si>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</si>
  <si>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</si>
  <si>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</si>
  <si>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</si>
  <si>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</si>
  <si>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</si>
  <si>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</si>
  <si>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</si>
  <si>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</si>
  <si>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</si>
  <si>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</si>
  <si>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</si>
  <si>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</si>
  <si>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</si>
  <si>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</si>
  <si>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</si>
  <si>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</si>
  <si>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</si>
  <si>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</si>
  <si>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</si>
  <si>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</si>
  <si>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</si>
  <si>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</si>
  <si>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</si>
  <si>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</si>
  <si>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</si>
  <si>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</si>
  <si>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</si>
  <si>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</si>
  <si>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</si>
  <si>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</si>
  <si>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</si>
  <si>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</si>
  <si>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</si>
  <si>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</si>
  <si>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</si>
  <si>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</si>
  <si>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</si>
  <si>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</si>
  <si>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</si>
  <si>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</si>
  <si>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</si>
  <si>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</si>
  <si>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</si>
  <si>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</si>
  <si>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</si>
  <si>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</si>
  <si>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</si>
  <si>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</si>
  <si>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</si>
  <si>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</si>
  <si>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</si>
  <si>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</si>
  <si>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</si>
  <si>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</si>
  <si>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</si>
  <si>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</si>
  <si>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</si>
  <si>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</si>
  <si>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</si>
  <si>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</si>
  <si>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</si>
  <si>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</si>
  <si>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</si>
  <si>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</si>
  <si>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</si>
  <si>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</si>
  <si>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</si>
  <si>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</si>
  <si>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</si>
  <si>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</si>
  <si>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</si>
  <si>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</si>
  <si>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</si>
  <si>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</si>
  <si>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</si>
  <si>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</si>
  <si>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</si>
  <si>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</si>
  <si>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</si>
  <si>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</si>
  <si>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</si>
  <si>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</si>
  <si>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</si>
  <si>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</si>
  <si>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</si>
  <si>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</si>
  <si>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</si>
  <si>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</si>
  <si>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</si>
  <si>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</si>
  <si>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</si>
  <si>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</si>
  <si>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</si>
  <si>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</si>
  <si>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</si>
  <si>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</si>
  <si>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</si>
  <si>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</si>
  <si>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</si>
  <si>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</si>
  <si>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</si>
  <si>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</si>
  <si>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</si>
  <si>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</si>
  <si>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</si>
  <si>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</si>
  <si>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</si>
  <si>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</si>
  <si>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</si>
  <si>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</si>
  <si>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</si>
  <si>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</si>
  <si>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</si>
  <si>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</si>
  <si>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</si>
  <si>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</si>
  <si>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</si>
  <si>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</si>
  <si>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</si>
  <si>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</si>
  <si>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</si>
  <si>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</si>
  <si>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</si>
  <si>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</si>
  <si>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</si>
  <si>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</si>
  <si>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</si>
  <si>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</si>
  <si>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</si>
  <si>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</si>
  <si>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</si>
  <si>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</si>
  <si>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</si>
  <si>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</si>
  <si>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</si>
  <si>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</si>
  <si>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</si>
  <si>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</si>
  <si>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</si>
  <si>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</si>
  <si>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</si>
  <si>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</si>
  <si>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</si>
  <si>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</si>
  <si>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</si>
  <si>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</si>
  <si>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</si>
  <si>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</si>
  <si>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</si>
  <si>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</si>
  <si>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</si>
  <si>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</si>
  <si>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</si>
  <si>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</si>
  <si>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</si>
  <si>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</si>
  <si>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</si>
  <si>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</si>
  <si>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</si>
  <si>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</si>
  <si>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</si>
  <si>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</si>
  <si>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</si>
  <si>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</si>
  <si>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</si>
  <si>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</si>
  <si>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</si>
  <si>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</si>
  <si>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</si>
  <si>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</si>
  <si>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</si>
  <si>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</si>
  <si>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</si>
  <si>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</si>
  <si>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</si>
  <si>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</si>
  <si>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</si>
  <si>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</si>
  <si>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</si>
  <si>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</si>
  <si>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</si>
  <si>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</si>
  <si>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</si>
  <si>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</si>
  <si>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</si>
  <si>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</si>
  <si>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</si>
  <si>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</si>
  <si>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</si>
  <si>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</si>
  <si>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</si>
  <si>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</si>
  <si>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</si>
  <si>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</si>
  <si>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</si>
  <si>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</si>
  <si>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</si>
  <si>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</si>
  <si>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</si>
  <si>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</si>
  <si>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</si>
  <si>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</si>
  <si>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</si>
  <si>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</si>
  <si>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</si>
  <si>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</si>
  <si>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</si>
  <si>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</si>
  <si>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</si>
  <si>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</si>
  <si>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</si>
  <si>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</si>
  <si>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</si>
  <si>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</si>
  <si>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</si>
  <si>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</si>
  <si>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</si>
  <si>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</si>
  <si>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</si>
  <si>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</si>
  <si>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</si>
  <si>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</si>
  <si>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</si>
  <si>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</si>
  <si>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</si>
  <si>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</si>
  <si>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</si>
  <si>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</si>
  <si>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</si>
  <si>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</si>
  <si>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</si>
  <si>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</si>
  <si>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</si>
  <si>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</si>
  <si>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</si>
  <si>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</si>
  <si>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</si>
  <si>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</si>
  <si>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</si>
  <si>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</si>
  <si>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</si>
  <si>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</si>
  <si>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</si>
  <si>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</si>
  <si>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</si>
  <si>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</si>
  <si>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</si>
  <si>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</si>
  <si>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</si>
  <si>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</si>
  <si>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</si>
  <si>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</si>
  <si>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</si>
  <si>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</si>
  <si>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</si>
  <si>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</si>
  <si>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</si>
  <si>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</si>
  <si>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</si>
  <si>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</si>
  <si>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</si>
  <si>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</si>
  <si>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</si>
  <si>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</si>
  <si>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</si>
  <si>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</si>
  <si>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</si>
  <si>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</si>
  <si>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</si>
  <si>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</si>
  <si>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</si>
  <si>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</si>
  <si>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</si>
  <si>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</si>
  <si>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</si>
  <si>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</si>
  <si>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</si>
  <si>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</si>
  <si>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</si>
  <si>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</si>
  <si>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</si>
  <si>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</si>
  <si>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</si>
  <si>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</si>
  <si>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</si>
  <si>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</si>
  <si>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</si>
  <si>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</si>
  <si>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</si>
  <si>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</si>
  <si>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</si>
  <si>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</si>
  <si>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</si>
  <si>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</si>
  <si>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</si>
  <si>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</si>
  <si>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</si>
  <si>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</si>
  <si>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</si>
  <si>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</si>
  <si>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</si>
  <si>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</si>
  <si>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</si>
  <si>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</si>
  <si>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</si>
  <si>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</si>
  <si>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</si>
  <si>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</si>
  <si>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</si>
  <si>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</si>
  <si>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</si>
  <si>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</si>
  <si>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</si>
  <si>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</si>
  <si>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</si>
  <si>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</si>
  <si>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</si>
  <si>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</si>
  <si>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</si>
  <si>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</si>
  <si>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</si>
  <si>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</si>
  <si>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</si>
  <si>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</si>
  <si>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</si>
  <si>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</si>
  <si>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</si>
  <si>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</si>
  <si>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</si>
  <si>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</si>
  <si>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</si>
  <si>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</si>
  <si>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</si>
  <si>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</si>
  <si>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</si>
  <si>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</si>
  <si>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</si>
  <si>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</si>
  <si>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</si>
  <si>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</si>
  <si>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</si>
  <si>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</si>
  <si>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</si>
  <si>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</si>
  <si>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</si>
  <si>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</si>
  <si>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</si>
  <si>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</si>
  <si>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</si>
  <si>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</si>
  <si>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</si>
  <si>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</si>
  <si>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</si>
  <si>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</si>
  <si>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</si>
  <si>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</si>
  <si>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</si>
  <si>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</si>
  <si>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</si>
  <si>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</si>
  <si>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</si>
  <si>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</si>
  <si>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</si>
  <si>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</si>
  <si>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</si>
  <si>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</si>
  <si>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</si>
  <si>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</si>
  <si>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</si>
  <si>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</si>
  <si>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</si>
  <si>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</si>
  <si>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</si>
  <si>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</si>
  <si>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</si>
  <si>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</si>
  <si>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</si>
  <si>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</si>
  <si>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</si>
  <si>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</si>
  <si>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</si>
  <si>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</si>
  <si>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</si>
  <si>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</si>
  <si>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</si>
  <si>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</si>
  <si>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</si>
  <si>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</si>
  <si>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</si>
  <si>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</si>
  <si>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</si>
  <si>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</si>
  <si>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</si>
  <si>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</si>
  <si>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</si>
  <si>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</si>
  <si>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</si>
  <si>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</si>
  <si>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</si>
  <si>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</si>
  <si>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</si>
  <si>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</si>
  <si>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</si>
  <si>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</si>
  <si>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</si>
  <si>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</si>
  <si>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</si>
  <si>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</si>
  <si>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</si>
  <si>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</si>
  <si>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</si>
  <si>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</si>
  <si>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</si>
  <si>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</si>
  <si>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</si>
  <si>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</si>
  <si>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</si>
  <si>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</si>
  <si>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</si>
  <si>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</si>
  <si>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</si>
  <si>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</si>
  <si>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</si>
  <si>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</si>
  <si>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</si>
  <si>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</si>
  <si>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</si>
  <si>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</si>
  <si>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</si>
  <si>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</si>
  <si>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</si>
  <si>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</si>
  <si>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</si>
  <si>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</si>
  <si>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</si>
  <si>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</si>
  <si>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</si>
  <si>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</si>
  <si>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</si>
  <si>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</si>
  <si>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</si>
  <si>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</si>
  <si>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</si>
  <si>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</si>
  <si>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</si>
  <si>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</si>
  <si>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</si>
  <si>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</si>
  <si>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</si>
  <si>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</si>
  <si>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</si>
  <si>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</si>
  <si>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</si>
  <si>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</si>
  <si>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</si>
  <si>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</si>
  <si>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</si>
  <si>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</si>
  <si>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</si>
  <si>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</si>
  <si>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</si>
  <si>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</si>
  <si>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</si>
  <si>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</si>
  <si>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</si>
  <si>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</si>
  <si>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</si>
  <si>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</si>
  <si>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</si>
  <si>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</si>
  <si>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</si>
  <si>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</si>
  <si>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</si>
  <si>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</si>
  <si>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</si>
  <si>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</si>
  <si>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</si>
  <si>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</si>
  <si>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</si>
  <si>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</si>
  <si>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</si>
  <si>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</si>
  <si>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</si>
  <si>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</si>
  <si>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</si>
  <si>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</si>
  <si>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</si>
  <si>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</si>
  <si>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</si>
  <si>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</si>
  <si>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</si>
  <si>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</si>
  <si>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</si>
  <si>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</si>
  <si>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</si>
  <si>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</si>
  <si>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</si>
  <si>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</si>
  <si>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</si>
  <si>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</si>
  <si>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</si>
  <si>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</si>
  <si>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</si>
  <si>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</si>
  <si>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</si>
  <si>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</si>
  <si>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</si>
  <si>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</si>
  <si>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</si>
  <si>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</si>
  <si>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</si>
  <si>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</si>
  <si>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</si>
  <si>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</si>
  <si>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</si>
  <si>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</si>
  <si>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</si>
  <si>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</si>
  <si>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</si>
  <si>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</si>
  <si>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</si>
  <si>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</si>
  <si>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</si>
  <si>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</si>
  <si>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</si>
  <si>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</si>
  <si>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</si>
  <si>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</si>
  <si>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</si>
  <si>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</si>
  <si>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</si>
  <si>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</si>
  <si>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</si>
  <si>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</si>
  <si>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</si>
  <si>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</si>
  <si>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</si>
  <si>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</si>
  <si>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</si>
  <si>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</si>
  <si>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</si>
  <si>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</si>
  <si>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</si>
  <si>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</si>
  <si>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</si>
  <si>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</si>
  <si>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</si>
  <si>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</si>
  <si>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</si>
  <si>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</si>
  <si>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</si>
  <si>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</si>
  <si>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</si>
  <si>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</si>
  <si>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</si>
  <si>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</si>
  <si>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</si>
  <si>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</si>
  <si>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</si>
  <si>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</si>
  <si>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</si>
  <si>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</si>
  <si>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</si>
  <si>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</si>
  <si>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</si>
  <si>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</si>
  <si>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</si>
  <si>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</si>
  <si>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</si>
  <si>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</si>
  <si>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</si>
  <si>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</si>
  <si>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</si>
  <si>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</si>
  <si>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</si>
  <si>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</si>
  <si>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</si>
  <si>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</si>
  <si>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</si>
  <si>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</si>
  <si>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</si>
  <si>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</si>
  <si>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</si>
  <si>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</si>
  <si>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</si>
  <si>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</si>
  <si>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</si>
  <si>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</si>
  <si>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</si>
  <si>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</si>
  <si>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</si>
  <si>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</si>
  <si>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</si>
  <si>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</si>
  <si>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</si>
  <si>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</si>
  <si>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</si>
  <si>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</si>
  <si>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</si>
  <si>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</si>
  <si>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</si>
  <si>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</si>
  <si>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</si>
  <si>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</si>
  <si>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</si>
  <si>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</si>
  <si>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</si>
  <si>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</si>
  <si>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</si>
  <si>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</si>
  <si>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</si>
  <si>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</si>
  <si>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</si>
  <si>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</si>
  <si>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</si>
  <si>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</si>
  <si>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</si>
  <si>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</si>
  <si>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</si>
  <si>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</si>
  <si>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</si>
  <si>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</si>
  <si>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</si>
  <si>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</si>
  <si>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</si>
  <si>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</si>
  <si>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</si>
  <si>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</si>
  <si>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</si>
  <si>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</si>
  <si>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</si>
  <si>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</si>
  <si>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</si>
  <si>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</si>
  <si>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</si>
  <si>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</si>
  <si>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</si>
  <si>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</si>
  <si>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</si>
  <si>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</si>
  <si>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</si>
  <si>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</si>
  <si>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</si>
  <si>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</si>
  <si>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</si>
  <si>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</si>
  <si>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</si>
  <si>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</si>
  <si>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</si>
  <si>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</si>
  <si>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</si>
  <si>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</si>
  <si>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</si>
  <si>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</si>
  <si>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</si>
  <si>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</si>
  <si>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</si>
  <si>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</si>
  <si>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</si>
  <si>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</si>
  <si>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</si>
  <si>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</si>
  <si>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</si>
  <si>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</si>
  <si>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</si>
  <si>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</si>
  <si>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</si>
  <si>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</si>
  <si>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</si>
  <si>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</si>
  <si>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</si>
  <si>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</si>
  <si>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</si>
  <si>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</si>
  <si>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</si>
  <si>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</si>
  <si>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</si>
  <si>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</si>
  <si>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</si>
  <si>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</si>
  <si>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</si>
  <si>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</si>
  <si>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</si>
  <si>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</si>
  <si>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</si>
  <si>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</si>
  <si>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</si>
  <si>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</si>
  <si>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</si>
  <si>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</si>
  <si>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</si>
  <si>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</si>
  <si>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</si>
  <si>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</si>
  <si>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</si>
  <si>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</si>
  <si>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</si>
  <si>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</si>
  <si>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</si>
  <si>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</si>
  <si>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</si>
  <si>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</si>
  <si>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</si>
  <si>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</si>
  <si>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</si>
  <si>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</si>
  <si>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</si>
  <si>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</si>
  <si>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</si>
  <si>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</si>
  <si>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</si>
  <si>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</si>
  <si>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</si>
  <si>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</si>
  <si>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</si>
  <si>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</si>
  <si>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</si>
  <si>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</si>
  <si>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</si>
  <si>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</si>
  <si>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</si>
  <si>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</si>
  <si>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</si>
  <si>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</si>
  <si>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</si>
  <si>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</si>
  <si>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</si>
  <si>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</si>
  <si>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</si>
  <si>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</si>
  <si>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</si>
  <si>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</si>
  <si>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</si>
  <si>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</si>
  <si>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</si>
  <si>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</si>
  <si>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</si>
  <si>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</si>
  <si>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</si>
  <si>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</si>
  <si>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</si>
  <si>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</si>
  <si>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</si>
  <si>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</si>
  <si>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</si>
  <si>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</si>
  <si>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</si>
  <si>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</si>
  <si>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</si>
  <si>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</si>
  <si>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</si>
  <si>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</si>
  <si>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</si>
  <si>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</si>
  <si>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</si>
  <si>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</si>
  <si>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</si>
  <si>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</si>
  <si>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</si>
  <si>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</si>
  <si>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</si>
  <si>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</si>
  <si>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</si>
  <si>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</si>
  <si>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</si>
  <si>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</si>
  <si>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</si>
  <si>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</si>
  <si>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</si>
  <si>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</si>
  <si>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</si>
  <si>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</si>
  <si>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</si>
  <si>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</si>
  <si>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</si>
  <si>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</si>
  <si>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</si>
  <si>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</si>
  <si>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</si>
  <si>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</si>
  <si>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</si>
  <si>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</si>
  <si>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</si>
  <si>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</si>
  <si>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</si>
  <si>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</si>
  <si>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</si>
  <si>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</si>
  <si>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</si>
  <si>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</si>
  <si>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</si>
  <si>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</si>
  <si>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</si>
  <si>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</si>
  <si>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</si>
  <si>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</si>
  <si>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</si>
  <si>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</si>
  <si>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</si>
  <si>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</si>
  <si>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</si>
  <si>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</si>
  <si>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</si>
  <si>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</si>
  <si>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</si>
  <si>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</si>
  <si>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</si>
  <si>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</si>
  <si>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</si>
  <si>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</si>
  <si>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</si>
  <si>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</si>
  <si>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</si>
  <si>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</si>
  <si>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</si>
  <si>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</si>
  <si>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</si>
  <si>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</si>
  <si>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</si>
  <si>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</si>
  <si>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</si>
  <si>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</si>
  <si>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</si>
  <si>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</si>
  <si>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</si>
  <si>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</si>
  <si>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</si>
  <si>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</si>
  <si>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</si>
  <si>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</si>
  <si>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</si>
  <si>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</si>
  <si>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</si>
  <si>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</si>
  <si>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</si>
  <si>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</si>
  <si>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</si>
  <si>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</si>
  <si>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</si>
  <si>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</si>
  <si>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</si>
  <si>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</si>
  <si>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</si>
  <si>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</si>
  <si>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</si>
  <si>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</si>
  <si>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</si>
  <si>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</si>
  <si>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</si>
  <si>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</si>
  <si>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</si>
  <si>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</si>
  <si>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</si>
  <si>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</si>
  <si>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</si>
  <si>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</si>
  <si>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</si>
  <si>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</si>
  <si>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</si>
  <si>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</si>
  <si>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</si>
  <si>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</si>
  <si>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</si>
  <si>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</si>
  <si>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</si>
  <si>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</si>
  <si>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</si>
  <si>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</si>
  <si>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</si>
  <si>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</si>
  <si>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</si>
  <si>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</si>
  <si>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</si>
  <si>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</si>
  <si>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</si>
  <si>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</si>
  <si>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</si>
  <si>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</si>
  <si>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</si>
  <si>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</si>
  <si>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</si>
  <si>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</si>
  <si>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</si>
  <si>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</si>
  <si>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</si>
  <si>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</si>
  <si>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</si>
  <si>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</si>
  <si>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</si>
  <si>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</si>
  <si>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</si>
  <si>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</si>
  <si>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</si>
  <si>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</si>
  <si>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</si>
  <si>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</si>
  <si>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</si>
  <si>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</si>
  <si>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</si>
  <si>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</si>
  <si>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</si>
  <si>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</si>
  <si>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</si>
  <si>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</si>
  <si>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</si>
  <si>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</si>
  <si>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</si>
  <si>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</si>
  <si>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</si>
  <si>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</si>
  <si>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</si>
  <si>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</si>
  <si>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</si>
  <si>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</si>
  <si>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</si>
  <si>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</si>
  <si>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</si>
  <si>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</si>
  <si>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</si>
  <si>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</si>
  <si>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</si>
  <si>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</si>
  <si>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</si>
  <si>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</si>
  <si>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</si>
  <si>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</si>
  <si>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</si>
  <si>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</si>
  <si>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</si>
  <si>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</si>
  <si>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</si>
  <si>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</si>
  <si>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</si>
  <si>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</si>
  <si>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</si>
  <si>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</si>
  <si>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</si>
  <si>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</si>
  <si>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</si>
  <si>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</si>
  <si>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</si>
  <si>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</si>
  <si>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</si>
  <si>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</si>
  <si>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</si>
  <si>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</si>
  <si>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</si>
  <si>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</si>
  <si>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</si>
  <si>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</si>
  <si>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</si>
  <si>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</si>
  <si>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</si>
  <si>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</si>
  <si>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</si>
  <si>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</si>
  <si>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</si>
  <si>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</si>
  <si>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</si>
  <si>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</si>
  <si>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</si>
  <si>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</si>
  <si>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</si>
  <si>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</si>
  <si>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</si>
  <si>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</si>
  <si>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</si>
  <si>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</si>
  <si>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</si>
  <si>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</si>
  <si>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</si>
  <si>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</si>
  <si>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</si>
  <si>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</si>
  <si>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</si>
  <si>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</si>
  <si>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</si>
  <si>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</si>
  <si>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</si>
  <si>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</si>
  <si>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</si>
  <si>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</si>
  <si>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</si>
  <si>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</si>
  <si>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</si>
  <si>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</si>
  <si>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</si>
  <si>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</si>
  <si>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</si>
  <si>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</si>
  <si>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</si>
  <si>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</si>
  <si>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</si>
  <si>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</si>
  <si>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</si>
  <si>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</si>
  <si>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</si>
  <si>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</si>
  <si>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</si>
  <si>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</si>
  <si>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</si>
  <si>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</si>
  <si>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</si>
  <si>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</si>
  <si>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</si>
  <si>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</si>
  <si>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</si>
  <si>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</si>
  <si>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</si>
  <si>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</si>
  <si>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</si>
  <si>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</si>
  <si>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</si>
  <si>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</si>
  <si>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</si>
  <si>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</si>
  <si>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</si>
  <si>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</si>
  <si>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</si>
  <si>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</si>
  <si>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</si>
  <si>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</si>
  <si>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</si>
  <si>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</si>
  <si>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</si>
  <si>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</si>
  <si>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</si>
  <si>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</si>
  <si>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</si>
  <si>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</si>
  <si>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</si>
  <si>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</si>
  <si>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</si>
  <si>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</si>
  <si>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</si>
  <si>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</si>
  <si>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</si>
  <si>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</si>
  <si>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</si>
  <si>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</si>
  <si>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</si>
  <si>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</si>
  <si>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</si>
  <si>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</si>
  <si>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</si>
  <si>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</si>
  <si>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</si>
  <si>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</si>
  <si>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</si>
  <si>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</si>
  <si>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</si>
  <si>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</si>
  <si>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</si>
  <si>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</si>
  <si>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</si>
  <si>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</si>
  <si>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</si>
  <si>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</si>
  <si>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</si>
  <si>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</si>
  <si>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</si>
  <si>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</si>
  <si>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</si>
  <si>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</si>
  <si>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</si>
  <si>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</si>
  <si>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</si>
  <si>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</si>
  <si>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</si>
  <si>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</si>
  <si>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</si>
  <si>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</si>
  <si>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</si>
  <si>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</si>
  <si>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</si>
  <si>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</si>
  <si>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</si>
  <si>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</si>
  <si>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</si>
  <si>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</si>
  <si>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</si>
  <si>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</si>
  <si>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</si>
  <si>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</si>
  <si>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</si>
  <si>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</si>
  <si>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</si>
  <si>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</si>
  <si>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</si>
  <si>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</si>
  <si>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</si>
  <si>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</si>
  <si>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</si>
  <si>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</si>
  <si>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</si>
  <si>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</si>
  <si>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</si>
  <si>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</si>
  <si>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</si>
  <si>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</si>
  <si>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</si>
  <si>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</si>
  <si>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</si>
  <si>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</si>
  <si>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</si>
  <si>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</si>
  <si>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</si>
  <si>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</si>
  <si>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</si>
  <si>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</si>
  <si>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</si>
  <si>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</si>
  <si>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</si>
  <si>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</si>
  <si>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</si>
  <si>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</si>
  <si>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</si>
  <si>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</si>
  <si>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</si>
  <si>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</si>
  <si>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</si>
  <si>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</si>
  <si>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</si>
  <si>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</si>
  <si>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</si>
  <si>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</si>
  <si>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</si>
  <si>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</si>
  <si>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</si>
  <si>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</si>
  <si>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</si>
  <si>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</si>
  <si>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</si>
  <si>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</si>
  <si>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</si>
  <si>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</si>
  <si>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</si>
  <si>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</si>
  <si>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</si>
  <si>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</si>
  <si>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</si>
  <si>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</si>
  <si>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</si>
  <si>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</si>
  <si>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</si>
  <si>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</si>
  <si>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</si>
  <si>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</si>
  <si>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</si>
  <si>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</si>
  <si>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</si>
  <si>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</si>
  <si>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</si>
  <si>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</si>
  <si>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</si>
  <si>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</si>
  <si>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</si>
  <si>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</si>
  <si>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</si>
  <si>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</si>
  <si>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</si>
  <si>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</si>
  <si>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</si>
  <si>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</si>
  <si>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</si>
  <si>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</si>
  <si>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</si>
  <si>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</si>
  <si>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</si>
  <si>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</si>
  <si>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</si>
  <si>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</si>
  <si>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</si>
  <si>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</si>
  <si>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</si>
  <si>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</si>
  <si>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</si>
  <si>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</si>
  <si>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</si>
  <si>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</si>
  <si>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</si>
  <si>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</si>
  <si>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</si>
  <si>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</si>
  <si>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</si>
  <si>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</si>
  <si>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</si>
  <si>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</si>
  <si>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</si>
  <si>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</si>
  <si>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</si>
  <si>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</si>
  <si>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</si>
  <si>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</si>
  <si>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</si>
  <si>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</si>
  <si>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</si>
  <si>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</si>
  <si>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</si>
  <si>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</si>
  <si>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</si>
  <si>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</si>
  <si>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</si>
  <si>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</si>
  <si>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</si>
  <si>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</si>
  <si>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</si>
  <si>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</si>
  <si>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</si>
  <si>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</si>
  <si>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</si>
  <si>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</si>
  <si>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</si>
  <si>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</si>
  <si>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</si>
  <si>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</si>
  <si>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</si>
  <si>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</si>
  <si>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</si>
  <si>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</si>
  <si>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</si>
  <si>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</si>
  <si>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</si>
  <si>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</si>
  <si>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</si>
  <si>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</si>
  <si>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</si>
  <si>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</si>
  <si>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</si>
  <si>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</si>
  <si>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</si>
  <si>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</si>
  <si>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</si>
  <si>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</si>
  <si>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</si>
  <si>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</si>
  <si>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</si>
  <si>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</si>
  <si>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</si>
  <si>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</si>
  <si>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</si>
  <si>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</si>
  <si>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</si>
  <si>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</si>
  <si>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</si>
  <si>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</si>
  <si>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</si>
  <si>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</si>
  <si>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</si>
  <si>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</si>
  <si>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</si>
  <si>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</si>
  <si>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</si>
  <si>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</si>
  <si>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</si>
  <si>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</si>
  <si>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</si>
  <si>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</si>
  <si>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</si>
  <si>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</si>
  <si>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</si>
  <si>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</si>
  <si>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</si>
  <si>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</si>
  <si>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</si>
  <si>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</si>
  <si>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</si>
  <si>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</si>
  <si>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</si>
  <si>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</si>
  <si>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</si>
  <si>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</si>
  <si>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</si>
  <si>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</si>
  <si>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</si>
  <si>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</si>
  <si>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</si>
  <si>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</si>
  <si>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</si>
  <si>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</si>
  <si>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</si>
  <si>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</si>
  <si>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</si>
  <si>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</si>
  <si>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</si>
  <si>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</si>
  <si>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</si>
  <si>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</si>
  <si>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</si>
  <si>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</si>
  <si>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</si>
  <si>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</si>
  <si>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</si>
  <si>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</si>
  <si>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</si>
  <si>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</si>
  <si>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</si>
  <si>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</si>
  <si>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</si>
  <si>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</si>
  <si>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</si>
  <si>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</si>
  <si>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</si>
  <si>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</si>
  <si>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</si>
  <si>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</si>
  <si>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</si>
  <si>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</si>
  <si>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</si>
  <si>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</si>
  <si>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</si>
  <si>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</si>
  <si>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</si>
  <si>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</si>
  <si>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</si>
  <si>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</si>
  <si>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</si>
  <si>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</si>
  <si>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</si>
  <si>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</si>
  <si>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</si>
  <si>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</si>
  <si>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</si>
  <si>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</si>
  <si>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</si>
  <si>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</si>
  <si>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</si>
  <si>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</si>
  <si>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</si>
  <si>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</si>
  <si>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</si>
  <si>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</si>
  <si>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</si>
  <si>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</si>
  <si>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</si>
  <si>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</si>
  <si>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</si>
  <si>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</si>
  <si>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</si>
  <si>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</si>
  <si>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</si>
  <si>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</si>
  <si>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</si>
  <si>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</si>
  <si>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</si>
  <si>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</si>
  <si>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</si>
  <si>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</si>
  <si>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</si>
  <si>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</si>
  <si>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</si>
  <si>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</si>
  <si>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</si>
  <si>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</si>
  <si>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</si>
  <si>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</si>
  <si>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</si>
  <si>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</si>
  <si>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</si>
  <si>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</si>
  <si>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</si>
  <si>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</si>
  <si>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</si>
  <si>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</si>
  <si>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</si>
  <si>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</si>
  <si>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</si>
  <si>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</si>
  <si>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</si>
  <si>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</si>
  <si>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</si>
  <si>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</si>
  <si>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</si>
  <si>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</si>
  <si>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</si>
  <si>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</si>
  <si>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</si>
  <si>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</si>
  <si>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</si>
  <si>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</si>
  <si>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</si>
  <si>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</si>
  <si>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</si>
  <si>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</si>
  <si>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</si>
  <si>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</si>
  <si>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</si>
  <si>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</si>
  <si>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</si>
  <si>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</si>
  <si>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</si>
  <si>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</si>
  <si>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</si>
  <si>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</si>
  <si>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</si>
  <si>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</si>
  <si>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</si>
  <si>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</si>
  <si>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</si>
  <si>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</si>
  <si>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</si>
  <si>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</si>
  <si>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</si>
  <si>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</si>
  <si>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</si>
  <si>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</si>
  <si>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</si>
  <si>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</si>
  <si>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</si>
  <si>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</si>
  <si>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</si>
  <si>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</si>
  <si>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</si>
  <si>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</si>
  <si>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</si>
  <si>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</si>
  <si>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</si>
  <si>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</si>
  <si>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</si>
  <si>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</si>
  <si>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</si>
  <si>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</si>
  <si>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</si>
  <si>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</si>
  <si>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</si>
  <si>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</si>
  <si>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</si>
  <si>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</si>
  <si>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</si>
  <si>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</si>
  <si>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</si>
  <si>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</si>
  <si>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</si>
  <si>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</si>
  <si>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</si>
  <si>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</si>
  <si>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</si>
  <si>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</si>
  <si>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</si>
  <si>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</si>
  <si>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</si>
  <si>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</si>
  <si>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</si>
  <si>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</si>
  <si>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</si>
  <si>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</si>
  <si>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</si>
  <si>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</si>
  <si>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</si>
  <si>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</si>
  <si>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</si>
  <si>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</si>
  <si>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</si>
  <si>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</si>
  <si>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</si>
  <si>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</si>
  <si>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</si>
  <si>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</si>
  <si>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</si>
  <si>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</si>
  <si>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</si>
  <si>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</si>
  <si>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</si>
  <si>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</si>
  <si>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</si>
  <si>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</si>
  <si>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</si>
  <si>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</si>
  <si>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</si>
  <si>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</si>
  <si>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</si>
  <si>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</si>
  <si>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</si>
  <si>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</si>
  <si>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</si>
  <si>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</si>
  <si>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</si>
  <si>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</si>
  <si>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</si>
  <si>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</si>
  <si>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</si>
  <si>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</si>
  <si>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</si>
  <si>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</si>
  <si>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</si>
  <si>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</si>
  <si>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</si>
  <si>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</si>
  <si>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</si>
  <si>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</si>
  <si>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</si>
  <si>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</si>
  <si>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</si>
  <si>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</si>
  <si>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</si>
  <si>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</si>
  <si>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</si>
  <si>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</si>
  <si>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</si>
  <si>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</si>
  <si>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</si>
  <si>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</si>
  <si>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</si>
  <si>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</si>
  <si>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</si>
  <si>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</si>
  <si>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</si>
  <si>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</si>
  <si>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</si>
  <si>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</si>
  <si>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</si>
  <si>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</si>
  <si>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</si>
  <si>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</si>
  <si>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</si>
  <si>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</si>
  <si>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</si>
  <si>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</si>
  <si>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</si>
  <si>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</si>
  <si>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</si>
  <si>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</si>
  <si>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</si>
  <si>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</si>
  <si>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</si>
  <si>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</si>
  <si>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</si>
  <si>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</si>
  <si>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</si>
  <si>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</si>
  <si>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</si>
  <si>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</si>
  <si>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</si>
  <si>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</si>
  <si>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</si>
  <si>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</si>
  <si>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</si>
  <si>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</si>
  <si>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</si>
  <si>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</si>
  <si>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</si>
  <si>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</si>
  <si>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</si>
  <si>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</si>
  <si>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</si>
  <si>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</si>
  <si>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</si>
  <si>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</si>
  <si>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</si>
  <si>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</si>
  <si>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</si>
  <si>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</si>
  <si>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</si>
  <si>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</si>
  <si>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</si>
  <si>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</si>
  <si>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</si>
  <si>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</si>
  <si>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</si>
  <si>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</si>
  <si>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</si>
  <si>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</si>
  <si>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</si>
  <si>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</si>
  <si>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</si>
  <si>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</si>
  <si>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</si>
  <si>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</si>
  <si>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</si>
  <si>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</si>
  <si>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</si>
  <si>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</si>
  <si>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</si>
  <si>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</si>
  <si>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</si>
  <si>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</si>
  <si>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</si>
  <si>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</si>
  <si>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</si>
  <si>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</si>
  <si>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</si>
  <si>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</si>
  <si>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</si>
  <si>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</si>
  <si>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</si>
  <si>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</si>
  <si>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</si>
  <si>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</si>
  <si>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</si>
  <si>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</si>
  <si>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</si>
  <si>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</si>
  <si>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</si>
  <si>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</si>
  <si>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</si>
  <si>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</si>
  <si>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</si>
  <si>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</si>
  <si>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</si>
  <si>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</si>
  <si>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</si>
  <si>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</si>
  <si>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</si>
  <si>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</si>
  <si>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</si>
  <si>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</si>
  <si>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</si>
  <si>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</si>
  <si>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</si>
  <si>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</si>
  <si>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</si>
  <si>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</si>
  <si>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</si>
  <si>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</si>
  <si>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</si>
  <si>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</si>
  <si>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</si>
  <si>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</si>
  <si>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</si>
  <si>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</si>
  <si>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</si>
  <si>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</si>
  <si>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</si>
  <si>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</si>
  <si>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</si>
  <si>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</si>
  <si>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</si>
  <si>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</si>
  <si>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</si>
  <si>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</si>
  <si>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</si>
  <si>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</si>
  <si>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</si>
  <si>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</si>
  <si>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</si>
  <si>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</si>
  <si>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</si>
  <si>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</si>
  <si>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</si>
  <si>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</si>
  <si>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</si>
  <si>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</si>
  <si>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</si>
  <si>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</si>
  <si>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</si>
  <si>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</si>
  <si>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</si>
  <si>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</si>
  <si>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</si>
  <si>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</si>
  <si>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</si>
  <si>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</si>
  <si>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</si>
  <si>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</si>
  <si>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</si>
  <si>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</si>
  <si>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</si>
  <si>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</si>
  <si>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</si>
  <si>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</si>
  <si>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</si>
  <si>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</si>
  <si>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</si>
  <si>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</si>
  <si>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</si>
  <si>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</si>
  <si>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</si>
  <si>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</si>
  <si>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</si>
  <si>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</si>
  <si>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</si>
  <si>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</si>
  <si>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</si>
  <si>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</si>
  <si>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</si>
  <si>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</si>
  <si>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</si>
  <si>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</si>
  <si>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</si>
  <si>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</si>
  <si>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</si>
  <si>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</si>
  <si>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</si>
  <si>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</si>
  <si>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</si>
  <si>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</si>
  <si>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</si>
  <si>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</si>
  <si>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</si>
  <si>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</si>
  <si>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</si>
  <si>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</si>
  <si>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</si>
  <si>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</si>
  <si>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</si>
  <si>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</si>
  <si>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</si>
  <si>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</si>
  <si>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</si>
  <si>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</si>
  <si>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</si>
  <si>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</si>
  <si>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</si>
  <si>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</si>
  <si>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</si>
  <si>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</si>
  <si>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</si>
  <si>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</si>
  <si>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</si>
  <si>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</si>
  <si>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</si>
  <si>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</si>
  <si>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</si>
  <si>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</si>
  <si>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</si>
  <si>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</si>
  <si>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</si>
  <si>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</si>
  <si>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</si>
  <si>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</si>
  <si>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</si>
  <si>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</si>
  <si>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</si>
  <si>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</si>
  <si>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</si>
  <si>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</si>
  <si>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</si>
  <si>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</si>
  <si>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</si>
  <si>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</si>
  <si>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</si>
  <si>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</si>
  <si>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</si>
  <si>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</si>
  <si>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</si>
  <si>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</si>
  <si>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</si>
  <si>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</si>
  <si>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</si>
  <si>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</si>
  <si>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</si>
  <si>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</si>
  <si>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</si>
  <si>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</si>
  <si>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</si>
  <si>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</si>
  <si>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</si>
  <si>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</si>
  <si>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</si>
  <si>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</si>
  <si>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</si>
  <si>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</si>
  <si>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</si>
  <si>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</si>
  <si>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</si>
  <si>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</si>
  <si>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</si>
  <si>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</si>
  <si>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</si>
  <si>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</si>
  <si>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</si>
  <si>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</si>
  <si>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</si>
  <si>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</si>
  <si>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</si>
  <si>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</si>
  <si>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</si>
  <si>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</si>
  <si>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</si>
  <si>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</si>
  <si>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</si>
  <si>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</si>
  <si>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</si>
  <si>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</si>
  <si>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</si>
  <si>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</si>
  <si>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</si>
  <si>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</si>
  <si>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</si>
  <si>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</si>
  <si>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</si>
  <si>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</si>
  <si>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</si>
  <si>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</si>
  <si>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</si>
  <si>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</si>
  <si>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</si>
  <si>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</si>
  <si>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</si>
  <si>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</si>
  <si>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</si>
  <si>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</si>
  <si>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</si>
  <si>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</si>
  <si>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</si>
  <si>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</si>
  <si>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</si>
  <si>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</si>
  <si>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</si>
  <si>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</si>
  <si>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</si>
  <si>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</si>
  <si>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</si>
  <si>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</si>
  <si>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</si>
  <si>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</si>
  <si>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</si>
  <si>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</si>
  <si>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</si>
  <si>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</si>
  <si>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</si>
  <si>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</si>
  <si>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</si>
  <si>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</si>
  <si>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</si>
  <si>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</si>
  <si>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</si>
  <si>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</si>
  <si>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</si>
  <si>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</si>
  <si>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</si>
  <si>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</si>
  <si>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</si>
  <si>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</si>
  <si>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</si>
  <si>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</si>
  <si>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</si>
  <si>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</si>
  <si>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</si>
  <si>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</si>
  <si>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</si>
  <si>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</si>
  <si>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</si>
  <si>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</si>
  <si>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</si>
  <si>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</si>
  <si>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</si>
  <si>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</si>
  <si>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</si>
  <si>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</si>
  <si>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</si>
  <si>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</si>
  <si>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</si>
  <si>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</si>
  <si>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</si>
  <si>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</si>
  <si>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</si>
  <si>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</si>
  <si>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</si>
  <si>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</si>
  <si>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</si>
  <si>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</si>
  <si>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</si>
  <si>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</si>
  <si>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</si>
  <si>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</si>
  <si>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</si>
  <si>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</si>
  <si>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</si>
  <si>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</si>
  <si>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</si>
  <si>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</si>
  <si>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</si>
  <si>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</si>
  <si>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</si>
  <si>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</si>
  <si>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</si>
  <si>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</si>
  <si>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</si>
  <si>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</si>
  <si>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</si>
  <si>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</si>
  <si>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</si>
  <si>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</si>
  <si>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</si>
  <si>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</si>
  <si>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</si>
  <si>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</si>
  <si>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</si>
  <si>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</si>
  <si>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</si>
  <si>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</si>
  <si>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</si>
  <si>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</si>
  <si>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</si>
  <si>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</si>
  <si>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</si>
  <si>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</si>
  <si>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</si>
  <si>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</si>
  <si>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</si>
  <si>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</si>
  <si>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</si>
  <si>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</si>
  <si>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</si>
  <si>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</si>
  <si>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</si>
  <si>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</si>
  <si>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</si>
  <si>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</si>
  <si>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</si>
  <si>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</si>
  <si>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</si>
  <si>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</si>
  <si>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</si>
  <si>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</si>
  <si>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</si>
  <si>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</si>
  <si>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</si>
  <si>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</si>
  <si>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</si>
  <si>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</si>
  <si>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</si>
  <si>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</si>
  <si>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</si>
  <si>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</si>
  <si>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</si>
  <si>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</si>
  <si>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</si>
  <si>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</si>
  <si>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</si>
  <si>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</si>
  <si>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</si>
  <si>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</si>
  <si>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</si>
  <si>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</si>
  <si>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</si>
  <si>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</si>
  <si>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</si>
  <si>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</si>
  <si>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</si>
  <si>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</si>
  <si>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</si>
  <si>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</si>
  <si>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</si>
  <si>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</si>
  <si>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</si>
  <si>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</si>
  <si>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</si>
  <si>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</si>
  <si>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</si>
  <si>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</si>
  <si>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</si>
  <si>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</si>
  <si>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</si>
  <si>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</si>
  <si>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</si>
  <si>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</si>
  <si>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</si>
  <si>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</si>
  <si>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</si>
  <si>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</si>
  <si>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</si>
  <si>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</si>
  <si>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</si>
  <si>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</si>
  <si>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</si>
  <si>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</si>
  <si>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</si>
  <si>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</si>
  <si>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</si>
  <si>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</si>
  <si>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</si>
  <si>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</si>
  <si>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</si>
  <si>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</si>
  <si>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</si>
  <si>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</si>
  <si>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</si>
  <si>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</si>
  <si>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</si>
  <si>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</si>
  <si>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</si>
  <si>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</si>
  <si>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</si>
  <si>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</si>
  <si>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</si>
  <si>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</si>
  <si>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</si>
  <si>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</si>
  <si>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</si>
  <si>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</si>
  <si>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</si>
  <si>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</si>
  <si>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</si>
  <si>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</si>
  <si>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</si>
  <si>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</si>
  <si>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</si>
  <si>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</si>
  <si>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</si>
  <si>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</si>
  <si>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</si>
  <si>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</si>
  <si>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</si>
  <si>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</si>
  <si>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</si>
  <si>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</si>
  <si>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</si>
  <si>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</si>
  <si>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</si>
  <si>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</si>
  <si>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</si>
  <si>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</si>
  <si>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</si>
  <si>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</si>
  <si>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</si>
  <si>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</si>
  <si>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</si>
  <si>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</si>
  <si>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</si>
  <si>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</si>
  <si>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</si>
  <si>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</si>
  <si>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</si>
  <si>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</si>
  <si>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</si>
  <si>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</si>
  <si>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</si>
  <si>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</si>
  <si>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</si>
  <si>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</si>
  <si>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</si>
  <si>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</si>
  <si>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</si>
  <si>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</si>
  <si>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</si>
  <si>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</si>
  <si>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</si>
  <si>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</si>
  <si>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</si>
  <si>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</si>
  <si>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</si>
  <si>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</si>
  <si>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</si>
  <si>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</si>
  <si>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</si>
  <si>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</si>
  <si>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</si>
  <si>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</si>
  <si>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</si>
  <si>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</si>
  <si>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</si>
  <si>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</si>
  <si>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</si>
  <si>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</si>
  <si>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</si>
  <si>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</si>
  <si>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</si>
  <si>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</si>
  <si>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</si>
  <si>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</si>
  <si>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</si>
  <si>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</si>
  <si>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</si>
  <si>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</si>
  <si>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</si>
  <si>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</si>
  <si>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</si>
  <si>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</si>
  <si>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</si>
  <si>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</si>
  <si>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</si>
  <si>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</si>
  <si>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</si>
  <si>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</si>
  <si>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</si>
  <si>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</si>
  <si>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</si>
  <si>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</si>
  <si>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</si>
  <si>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</si>
  <si>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</si>
  <si>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</si>
  <si>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</si>
  <si>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</si>
  <si>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</si>
  <si>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</si>
  <si>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</si>
  <si>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</si>
  <si>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</si>
  <si>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</si>
  <si>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</si>
  <si>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</si>
  <si>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</si>
  <si>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</si>
  <si>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</si>
  <si>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</si>
  <si>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</si>
  <si>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</si>
  <si>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</si>
  <si>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</si>
  <si>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</si>
  <si>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</si>
  <si>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</si>
  <si>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</si>
  <si>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</si>
  <si>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</si>
  <si>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</si>
  <si>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</si>
  <si>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</si>
  <si>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</si>
  <si>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</si>
  <si>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</si>
  <si>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</si>
  <si>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</si>
  <si>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</si>
  <si>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</si>
  <si>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</si>
  <si>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</si>
  <si>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</si>
  <si>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</si>
  <si>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</si>
  <si>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</si>
  <si>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</si>
  <si>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</si>
  <si>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</si>
  <si>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</si>
  <si>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</si>
  <si>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</si>
  <si>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</si>
  <si>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</si>
  <si>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</si>
  <si>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</si>
  <si>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</si>
  <si>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</si>
  <si>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</si>
  <si>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</si>
  <si>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</si>
  <si>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</si>
  <si>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</si>
  <si>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</si>
  <si>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</si>
  <si>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</si>
  <si>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</si>
  <si>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</si>
  <si>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</si>
  <si>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</si>
  <si>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</si>
  <si>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</si>
  <si>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</si>
  <si>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</si>
  <si>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</si>
  <si>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</si>
  <si>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</si>
  <si>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</si>
  <si>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</si>
  <si>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</si>
  <si>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</si>
  <si>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</si>
  <si>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</si>
  <si>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</si>
  <si>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</si>
  <si>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</si>
  <si>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</si>
  <si>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</si>
  <si>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</si>
  <si>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</si>
  <si>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</si>
  <si>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</si>
  <si>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</si>
  <si>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</si>
  <si>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</si>
  <si>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</si>
  <si>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</si>
  <si>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</si>
  <si>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</si>
  <si>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</si>
  <si>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</si>
  <si>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</si>
  <si>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</si>
  <si>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</si>
  <si>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</si>
  <si>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</si>
  <si>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</si>
  <si>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</si>
  <si>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</si>
  <si>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</si>
  <si>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</si>
  <si>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</si>
  <si>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</si>
  <si>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</si>
  <si>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</si>
  <si>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</si>
  <si>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</si>
  <si>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</si>
  <si>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</si>
  <si>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</si>
  <si>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</si>
  <si>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</si>
  <si>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</si>
  <si>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</si>
  <si>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</si>
  <si>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</si>
  <si>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</si>
  <si>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</si>
  <si>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</si>
  <si>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</si>
  <si>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</si>
  <si>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</si>
  <si>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</si>
  <si>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</si>
  <si>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</si>
  <si>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</si>
  <si>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</si>
  <si>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</si>
  <si>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</si>
  <si>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</si>
  <si>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</si>
  <si>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</si>
  <si>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</si>
  <si>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</si>
  <si>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</si>
  <si>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</si>
  <si>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</si>
  <si>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</si>
  <si>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</si>
  <si>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</si>
  <si>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</si>
  <si>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</si>
  <si>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</si>
  <si>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</si>
  <si>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</si>
  <si>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</si>
  <si>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</si>
  <si>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</si>
  <si>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</si>
  <si>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</si>
  <si>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</si>
  <si>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</si>
  <si>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</si>
  <si>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</si>
  <si>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</si>
  <si>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</si>
  <si>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</si>
  <si>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</si>
  <si>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</si>
  <si>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</si>
  <si>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</si>
  <si>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</si>
  <si>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</si>
  <si>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</si>
  <si>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</si>
  <si>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</si>
  <si>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</si>
  <si>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</si>
  <si>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</si>
  <si>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</si>
  <si>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</si>
  <si>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</si>
  <si>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</si>
  <si>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</si>
  <si>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</si>
  <si>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</si>
  <si>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</si>
  <si>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</si>
  <si>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</si>
  <si>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</si>
  <si>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</si>
  <si>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</si>
  <si>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</si>
  <si>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</si>
  <si>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</si>
  <si>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</si>
  <si>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</si>
  <si>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</si>
  <si>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</si>
  <si>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</si>
  <si>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</si>
  <si>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</si>
  <si>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</si>
  <si>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</si>
  <si>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</si>
  <si>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</si>
  <si>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</si>
  <si>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</si>
  <si>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</si>
  <si>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</si>
  <si>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</si>
  <si>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</si>
  <si>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</si>
  <si>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</si>
  <si>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</si>
  <si>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</si>
  <si>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</si>
  <si>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</si>
  <si>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</si>
  <si>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</si>
  <si>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</si>
  <si>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</si>
  <si>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</si>
  <si>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</si>
  <si>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</si>
  <si>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</si>
  <si>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</si>
  <si>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</si>
  <si>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</si>
  <si>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</si>
  <si>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</si>
  <si>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</si>
  <si>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</si>
  <si>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</si>
  <si>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</si>
  <si>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</si>
  <si>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</si>
  <si>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</si>
  <si>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</si>
  <si>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</si>
  <si>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</si>
  <si>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</si>
  <si>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</si>
  <si>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</si>
  <si>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</si>
  <si>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</si>
  <si>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</si>
  <si>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</si>
  <si>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</si>
  <si>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</si>
  <si>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</si>
  <si>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</si>
  <si>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</si>
  <si>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</si>
  <si>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</si>
  <si>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</si>
  <si>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</si>
  <si>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</si>
  <si>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</si>
  <si>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</si>
  <si>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</si>
  <si>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</si>
  <si>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</si>
  <si>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</si>
  <si>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</si>
  <si>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</si>
  <si>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</si>
  <si>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</si>
  <si>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</si>
  <si>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</si>
  <si>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</si>
  <si>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</si>
  <si>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</si>
  <si>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</si>
  <si>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</si>
  <si>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</si>
  <si>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</si>
  <si>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</si>
  <si>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</si>
  <si>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</si>
  <si>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</si>
  <si>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</si>
  <si>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</si>
  <si>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</si>
  <si>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</si>
  <si>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</si>
  <si>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</si>
  <si>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</si>
  <si>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</si>
  <si>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</si>
  <si>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</si>
  <si>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</si>
  <si>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</si>
  <si>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</si>
  <si>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</si>
  <si>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</si>
  <si>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</si>
  <si>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</si>
  <si>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</si>
  <si>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</si>
  <si>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</si>
  <si>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</si>
  <si>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</si>
  <si>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</si>
  <si>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</si>
  <si>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</si>
  <si>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</si>
  <si>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</si>
  <si>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</si>
  <si>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</si>
  <si>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</si>
  <si>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</si>
  <si>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</si>
  <si>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</si>
  <si>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</si>
  <si>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</si>
  <si>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</si>
  <si>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</si>
  <si>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</si>
  <si>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</si>
  <si>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</si>
  <si>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</si>
  <si>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</si>
  <si>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</si>
  <si>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</si>
  <si>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</si>
  <si>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</si>
  <si>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</si>
  <si>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</si>
  <si>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</si>
  <si>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</si>
  <si>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</si>
  <si>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</si>
  <si>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</si>
  <si>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</si>
  <si>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</si>
  <si>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</si>
  <si>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</si>
  <si>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</si>
  <si>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</si>
  <si>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</si>
  <si>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</si>
  <si>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</si>
  <si>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</si>
  <si>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</si>
  <si>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</si>
  <si>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</si>
  <si>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</si>
  <si>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</si>
  <si>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</si>
  <si>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</si>
  <si>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</si>
  <si>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</si>
  <si>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</si>
  <si>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</si>
  <si>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</si>
  <si>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</si>
  <si>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</si>
  <si>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</si>
  <si>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</si>
  <si>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</si>
  <si>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</si>
  <si>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</si>
  <si>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</si>
  <si>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</si>
  <si>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</si>
  <si>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</si>
  <si>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</si>
  <si>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</si>
  <si>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</si>
  <si>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</si>
  <si>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</si>
  <si>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</si>
  <si>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</si>
  <si>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</si>
  <si>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</si>
  <si>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</si>
  <si>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</si>
  <si>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</si>
  <si>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</si>
  <si>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</si>
  <si>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</si>
  <si>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</si>
  <si>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</si>
  <si>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</si>
  <si>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</si>
  <si>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</si>
  <si>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</si>
  <si>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</si>
  <si>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</si>
  <si>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</si>
  <si>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</si>
  <si>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</si>
  <si>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</si>
  <si>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</si>
  <si>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</si>
  <si>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</si>
  <si>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</si>
  <si>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</si>
  <si>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</si>
  <si>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</si>
  <si>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</si>
  <si>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</si>
  <si>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</si>
  <si>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</si>
  <si>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</si>
  <si>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</si>
  <si>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</si>
  <si>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</si>
  <si>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</si>
  <si>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</si>
  <si>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</si>
  <si>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</si>
  <si>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</si>
  <si>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</si>
  <si>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</si>
  <si>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</si>
  <si>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</si>
  <si>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</si>
  <si>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</si>
  <si>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</si>
  <si>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</si>
  <si>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</si>
  <si>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</si>
  <si>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</si>
  <si>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</si>
  <si>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</si>
  <si>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</si>
  <si>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</si>
  <si>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</si>
  <si>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</si>
  <si>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</si>
  <si>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</si>
  <si>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</si>
  <si>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</si>
  <si>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</si>
  <si>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</si>
  <si>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</si>
  <si>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</si>
  <si>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</si>
  <si>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</si>
  <si>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</si>
  <si>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</si>
  <si>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</si>
  <si>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</si>
  <si>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</si>
  <si>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</si>
  <si>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</si>
  <si>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</si>
  <si>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</si>
  <si>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</si>
  <si>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</si>
  <si>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</si>
  <si>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</si>
  <si>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</si>
  <si>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</si>
  <si>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</si>
  <si>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</si>
  <si>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</si>
  <si>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</si>
  <si>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</si>
  <si>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</si>
  <si>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</si>
  <si>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</si>
  <si>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</si>
  <si>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</si>
  <si>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</si>
  <si>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</si>
  <si>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</si>
  <si>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</si>
  <si>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</si>
  <si>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</si>
  <si>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</si>
  <si>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</si>
  <si>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</si>
  <si>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</si>
  <si>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</si>
  <si>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</si>
  <si>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</si>
  <si>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</si>
  <si>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</si>
  <si>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</si>
  <si>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</si>
  <si>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</si>
  <si>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</si>
  <si>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</si>
  <si>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</si>
  <si>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</si>
  <si>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</si>
  <si>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</si>
  <si>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</si>
  <si>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</si>
  <si>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</si>
  <si>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</si>
  <si>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</si>
  <si>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</si>
  <si>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</si>
  <si>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</si>
  <si>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</si>
  <si>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</si>
  <si>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</si>
  <si>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</si>
  <si>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</si>
  <si>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</si>
  <si>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</si>
  <si>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</si>
  <si>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</si>
  <si>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</si>
  <si>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</si>
  <si>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</si>
  <si>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</si>
  <si>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</si>
  <si>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</si>
  <si>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</si>
  <si>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</si>
  <si>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</si>
  <si>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</si>
  <si>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</si>
  <si>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</si>
  <si>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</si>
  <si>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</si>
  <si>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</si>
  <si>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</si>
  <si>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</si>
  <si>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</si>
  <si>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</si>
  <si>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</si>
  <si>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</si>
  <si>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</si>
  <si>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</si>
  <si>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</si>
  <si>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</si>
  <si>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</si>
  <si>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</si>
  <si>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</si>
  <si>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</si>
  <si>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</si>
  <si>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</si>
  <si>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</si>
  <si>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</si>
  <si>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</si>
  <si>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</si>
  <si>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</si>
  <si>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</si>
  <si>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</si>
  <si>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</si>
  <si>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</si>
  <si>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</si>
  <si>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</si>
  <si>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</si>
  <si>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</si>
  <si>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</si>
  <si>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</si>
  <si>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</si>
  <si>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</si>
  <si>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</si>
  <si>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</si>
  <si>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</si>
  <si>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</si>
  <si>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</si>
  <si>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</si>
  <si>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</si>
  <si>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</si>
  <si>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</si>
  <si>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</si>
  <si>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</si>
  <si>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</si>
  <si>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</si>
  <si>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</si>
  <si>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</si>
  <si>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</si>
  <si>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</si>
  <si>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</si>
  <si>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</si>
  <si>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</si>
  <si>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</si>
  <si>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</si>
  <si>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</si>
  <si>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</si>
  <si>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</si>
  <si>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</si>
  <si>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</si>
  <si>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</si>
  <si>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</si>
  <si>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</si>
  <si>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</si>
  <si>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</si>
  <si>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</si>
  <si>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</si>
  <si>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</si>
  <si>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</si>
  <si>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</si>
  <si>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</si>
  <si>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</si>
  <si>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</si>
  <si>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</si>
  <si>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</si>
  <si>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</si>
  <si>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</si>
  <si>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</si>
  <si>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</si>
  <si>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</si>
  <si>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</si>
  <si>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</si>
  <si>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</si>
  <si>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</si>
  <si>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</si>
  <si>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</si>
  <si>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</si>
  <si>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</si>
  <si>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</si>
  <si>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</si>
  <si>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</si>
  <si>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</si>
  <si>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</si>
  <si>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</si>
  <si>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</si>
  <si>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</si>
  <si>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</si>
  <si>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</si>
  <si>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</si>
  <si>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</si>
  <si>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</si>
  <si>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</si>
  <si>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</si>
  <si>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</si>
  <si>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</si>
  <si>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</si>
  <si>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</si>
  <si>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</si>
  <si>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</si>
  <si>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</si>
  <si>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</si>
  <si>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</si>
  <si>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</si>
  <si>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</si>
  <si>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</si>
  <si>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</si>
  <si>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</si>
  <si>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</si>
  <si>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</si>
  <si>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</si>
  <si>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</si>
  <si>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</si>
  <si>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</si>
  <si>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</si>
  <si>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</si>
  <si>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</si>
  <si>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</si>
  <si>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</si>
  <si>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</si>
  <si>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</si>
  <si>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</si>
  <si>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</si>
  <si>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</si>
  <si>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</si>
  <si>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</si>
  <si>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</si>
  <si>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</si>
  <si>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</si>
  <si>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</si>
  <si>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</si>
  <si>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</si>
  <si>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</si>
  <si>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</si>
  <si>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</si>
  <si>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</si>
  <si>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</si>
  <si>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</si>
  <si>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</si>
  <si>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</si>
  <si>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</si>
  <si>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</si>
  <si>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</si>
  <si>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</si>
  <si>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</si>
  <si>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</si>
  <si>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</si>
  <si>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</si>
  <si>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</si>
  <si>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</si>
  <si>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</si>
  <si>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</si>
  <si>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</si>
  <si>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</si>
  <si>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</si>
  <si>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</si>
  <si>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</si>
  <si>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</si>
  <si>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</si>
  <si>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</si>
  <si>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</si>
  <si>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</si>
  <si>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</si>
  <si>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</si>
  <si>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</si>
  <si>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</si>
  <si>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</si>
  <si>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</si>
  <si>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</si>
  <si>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</si>
  <si>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</si>
  <si>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</si>
  <si>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</si>
  <si>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</si>
  <si>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</si>
  <si>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</si>
  <si>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</si>
  <si>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</si>
  <si>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</si>
  <si>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</si>
  <si>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</si>
  <si>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</si>
  <si>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</si>
  <si>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</si>
  <si>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</si>
  <si>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</si>
  <si>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</si>
  <si>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</si>
  <si>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</si>
  <si>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</si>
  <si>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</si>
  <si>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</si>
  <si>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</si>
  <si>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</si>
  <si>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</si>
  <si>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</si>
  <si>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</si>
  <si>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</si>
  <si>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</si>
  <si>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</si>
  <si>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</si>
  <si>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</si>
  <si>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</si>
  <si>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</si>
  <si>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</si>
  <si>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</si>
  <si>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</si>
  <si>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</si>
  <si>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</si>
  <si>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</si>
  <si>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</si>
  <si>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</si>
  <si>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</si>
  <si>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</si>
  <si>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</si>
  <si>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</si>
  <si>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</si>
  <si>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</si>
  <si>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</si>
  <si>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</si>
  <si>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</si>
  <si>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</si>
  <si>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</si>
  <si>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</si>
  <si>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</si>
  <si>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</si>
  <si>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</si>
  <si>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</si>
  <si>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</si>
  <si>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</si>
  <si>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</si>
  <si>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</si>
  <si>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</si>
  <si>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</si>
  <si>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</si>
  <si>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</si>
  <si>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</si>
  <si>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</si>
  <si>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</si>
  <si>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</si>
  <si>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</si>
  <si>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</si>
  <si>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</si>
  <si>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</si>
  <si>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</si>
  <si>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</si>
  <si>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</si>
  <si>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</si>
  <si>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</si>
  <si>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</si>
  <si>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</si>
  <si>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</si>
  <si>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</si>
  <si>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</si>
  <si>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</si>
  <si>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</si>
  <si>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</si>
  <si>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</si>
  <si>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</si>
  <si>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</si>
  <si>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</si>
  <si>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</si>
  <si>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</si>
  <si>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</si>
  <si>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</si>
  <si>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</si>
  <si>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</si>
  <si>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</si>
  <si>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</si>
  <si>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</si>
  <si>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</si>
  <si>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</si>
  <si>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</si>
  <si>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</si>
  <si>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</si>
  <si>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</si>
  <si>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</si>
  <si>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</si>
  <si>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</si>
  <si>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</si>
  <si>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</si>
  <si>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</si>
  <si>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</si>
  <si>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</si>
  <si>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</si>
  <si>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</si>
  <si>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</si>
  <si>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</si>
  <si>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</si>
  <si>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</si>
  <si>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</si>
  <si>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</si>
  <si>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</si>
  <si>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</si>
  <si>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</si>
  <si>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</si>
  <si>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</si>
  <si>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</si>
  <si>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</si>
  <si>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</si>
  <si>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</si>
  <si>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</si>
  <si>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</si>
  <si>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</si>
  <si>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</si>
  <si>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</si>
  <si>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</si>
  <si>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</si>
  <si>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</si>
  <si>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</si>
  <si>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</si>
  <si>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</si>
  <si>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</si>
  <si>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</si>
  <si>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</si>
  <si>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</si>
  <si>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</si>
  <si>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</si>
  <si>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</si>
  <si>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</si>
  <si>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</si>
  <si>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</si>
  <si>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</si>
  <si>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</si>
  <si>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</si>
  <si>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</si>
  <si>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</si>
  <si>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</si>
  <si>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</si>
  <si>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</si>
  <si>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</si>
  <si>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</si>
  <si>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</si>
  <si>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</si>
  <si>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</si>
  <si>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</si>
  <si>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</si>
  <si>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</si>
  <si>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</si>
  <si>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</si>
  <si>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</si>
  <si>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</si>
  <si>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</si>
  <si>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</si>
  <si>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</si>
  <si>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</si>
  <si>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</si>
  <si>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</si>
  <si>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</si>
  <si>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</si>
  <si>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</si>
  <si>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</si>
  <si>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</si>
  <si>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</si>
  <si>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</si>
  <si>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</si>
  <si>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</si>
  <si>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</si>
  <si>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</si>
  <si>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</si>
  <si>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</si>
  <si>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</si>
  <si>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</si>
  <si>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</si>
  <si>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</si>
  <si>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</si>
  <si>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</si>
  <si>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</si>
  <si>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</si>
  <si>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</si>
  <si>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</si>
  <si>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</si>
  <si>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</si>
  <si>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</si>
  <si>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</si>
  <si>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</si>
  <si>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</si>
  <si>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</si>
  <si>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</si>
  <si>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</si>
  <si>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</si>
  <si>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</si>
  <si>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</si>
  <si>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</si>
  <si>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</si>
  <si>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</si>
  <si>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</si>
  <si>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</si>
  <si>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</si>
  <si>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</si>
  <si>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</si>
  <si>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</si>
  <si>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</si>
  <si>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</si>
  <si>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</si>
  <si>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</si>
  <si>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</si>
  <si>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</si>
  <si>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</si>
  <si>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</si>
  <si>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</si>
  <si>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</si>
  <si>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</si>
  <si>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</si>
  <si>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</si>
  <si>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</si>
  <si>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</si>
  <si>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</si>
  <si>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</si>
  <si>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</si>
  <si>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</si>
  <si>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</si>
  <si>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</si>
  <si>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</si>
  <si>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</si>
  <si>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</si>
  <si>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</si>
  <si>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</si>
  <si>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</si>
  <si>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</si>
  <si>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</si>
  <si>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</si>
  <si>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</si>
  <si>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</si>
  <si>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</si>
  <si>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</si>
  <si>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</si>
  <si>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</si>
  <si>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</si>
  <si>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</si>
  <si>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</si>
  <si>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</si>
  <si>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</si>
  <si>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</si>
  <si>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</si>
  <si>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</si>
  <si>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</si>
  <si>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</si>
  <si>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</si>
  <si>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</si>
  <si>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</si>
  <si>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</si>
  <si>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</si>
  <si>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</si>
  <si>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</si>
  <si>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</si>
  <si>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</si>
  <si>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</si>
  <si>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</si>
  <si>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</si>
  <si>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</si>
  <si>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</si>
  <si>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</si>
  <si>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</si>
  <si>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</si>
  <si>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</si>
  <si>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</si>
  <si>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</si>
  <si>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</si>
  <si>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</si>
  <si>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</si>
  <si>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</si>
  <si>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</si>
  <si>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</si>
  <si>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</si>
  <si>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</si>
  <si>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</si>
  <si>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</si>
  <si>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</si>
  <si>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</si>
  <si>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</si>
  <si>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</si>
  <si>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</si>
  <si>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</si>
  <si>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</si>
  <si>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</si>
  <si>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</si>
  <si>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</si>
  <si>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</si>
  <si>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</si>
  <si>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</si>
  <si>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</si>
  <si>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</si>
  <si>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</si>
  <si>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</si>
  <si>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</si>
  <si>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</si>
  <si>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</si>
  <si>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</si>
  <si>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</si>
  <si>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</si>
  <si>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</si>
  <si>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</si>
  <si>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</si>
  <si>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</si>
  <si>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</si>
  <si>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</si>
  <si>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</si>
  <si>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</si>
  <si>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</si>
  <si>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</si>
  <si>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</si>
  <si>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</si>
  <si>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</si>
  <si>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</si>
  <si>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</si>
  <si>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</si>
  <si>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</si>
  <si>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</si>
  <si>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</si>
  <si>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</si>
  <si>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</si>
  <si>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</si>
  <si>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</si>
  <si>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</si>
  <si>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</si>
  <si>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</si>
  <si>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</si>
  <si>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</si>
  <si>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</si>
  <si>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</si>
  <si>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</si>
  <si>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</si>
  <si>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</si>
  <si>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</si>
  <si>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</si>
  <si>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</si>
  <si>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</si>
  <si>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</si>
  <si>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</si>
  <si>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</si>
  <si>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</si>
  <si>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</si>
  <si>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</si>
  <si>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</si>
  <si>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</si>
  <si>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</si>
  <si>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</si>
  <si>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</si>
  <si>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</si>
  <si>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</si>
  <si>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</si>
  <si>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</si>
  <si>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</si>
  <si>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</si>
  <si>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</si>
  <si>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</si>
  <si>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</si>
  <si>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</si>
  <si>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</si>
  <si>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</si>
  <si>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</si>
  <si>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</si>
  <si>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</si>
  <si>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</si>
  <si>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</si>
  <si>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</si>
  <si>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</si>
  <si>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</si>
  <si>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</si>
  <si>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</si>
  <si>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</si>
  <si>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</si>
  <si>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</si>
  <si>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</si>
  <si>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</si>
  <si>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</si>
  <si>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</si>
  <si>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</si>
  <si>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</si>
  <si>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</si>
  <si>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</si>
  <si>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</si>
  <si>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</si>
  <si>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</si>
  <si>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</si>
  <si>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</si>
  <si>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</si>
  <si>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</si>
  <si>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</si>
  <si>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</si>
  <si>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</si>
  <si>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</si>
  <si>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</si>
  <si>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</si>
  <si>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</si>
  <si>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</si>
  <si>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</si>
  <si>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</si>
  <si>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</si>
  <si>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</si>
  <si>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</si>
  <si>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</si>
  <si>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</si>
  <si>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</si>
  <si>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</si>
  <si>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</si>
  <si>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</si>
  <si>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</si>
  <si>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</si>
  <si>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</si>
  <si>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</si>
  <si>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</si>
  <si>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</si>
  <si>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</si>
  <si>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</si>
  <si>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</si>
  <si>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</si>
  <si>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</si>
  <si>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</si>
  <si>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</si>
  <si>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</si>
  <si>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</si>
  <si>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</si>
  <si>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</si>
  <si>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</si>
  <si>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</si>
  <si>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</si>
  <si>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</si>
  <si>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</si>
  <si>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</si>
  <si>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</si>
  <si>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</si>
  <si>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</si>
  <si>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</si>
  <si>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</si>
  <si>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</si>
  <si>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</si>
  <si>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</si>
  <si>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</si>
  <si>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</si>
  <si>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</si>
  <si>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</si>
  <si>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</si>
  <si>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</si>
  <si>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</si>
  <si>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</si>
  <si>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</si>
  <si>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</si>
  <si>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</si>
  <si>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</si>
  <si>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</si>
  <si>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</si>
  <si>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</si>
  <si>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</si>
  <si>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</si>
  <si>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</si>
  <si>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</si>
  <si>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</si>
  <si>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</si>
  <si>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</si>
  <si>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</si>
  <si>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</si>
  <si>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</si>
  <si>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</si>
  <si>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</si>
  <si>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</si>
  <si>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</si>
  <si>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</si>
  <si>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</si>
  <si>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</si>
  <si>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</si>
  <si>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</si>
  <si>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</si>
  <si>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</si>
  <si>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</si>
  <si>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</si>
  <si>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</si>
  <si>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</si>
  <si>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</si>
  <si>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</si>
  <si>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</si>
  <si>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</si>
  <si>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</si>
  <si>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</si>
  <si>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</si>
  <si>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</si>
  <si>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</si>
  <si>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</si>
  <si>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</si>
  <si>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</si>
  <si>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</si>
  <si>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</si>
  <si>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</si>
  <si>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</si>
  <si>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</si>
  <si>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</si>
  <si>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</si>
  <si>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</si>
  <si>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</si>
  <si>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</si>
  <si>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</si>
  <si>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</si>
  <si>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</si>
  <si>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</si>
  <si>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</si>
  <si>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</si>
  <si>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</si>
  <si>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</si>
  <si>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</si>
  <si>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</si>
  <si>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</si>
  <si>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</si>
  <si>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</si>
  <si>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</si>
  <si>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</si>
  <si>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</si>
  <si>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</si>
  <si>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</si>
  <si>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</si>
  <si>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</si>
  <si>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</si>
  <si>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</si>
  <si>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</si>
  <si>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</si>
  <si>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</si>
  <si>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</si>
  <si>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</si>
  <si>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</si>
  <si>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</si>
  <si>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</si>
  <si>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</si>
  <si>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</si>
  <si>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</si>
  <si>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</si>
  <si>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</si>
  <si>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</si>
  <si>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</si>
  <si>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</si>
  <si>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</si>
  <si>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</si>
  <si>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</si>
  <si>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</si>
  <si>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</si>
  <si>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</si>
  <si>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</si>
  <si>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</si>
  <si>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</si>
  <si>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</si>
  <si>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</si>
  <si>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</si>
  <si>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</si>
  <si>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</si>
  <si>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</si>
  <si>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</si>
  <si>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</si>
  <si>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</si>
  <si>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</si>
  <si>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</si>
  <si>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</si>
  <si>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</si>
  <si>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</si>
  <si>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</si>
  <si>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</si>
  <si>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</si>
  <si>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</si>
  <si>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</si>
  <si>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</si>
  <si>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</si>
  <si>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</si>
  <si>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</si>
  <si>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</si>
  <si>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</si>
  <si>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</si>
  <si>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</si>
  <si>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</si>
  <si>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</si>
  <si>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</si>
  <si>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</si>
  <si>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</si>
  <si>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</si>
  <si>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</si>
  <si>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</si>
  <si>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</si>
  <si>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</si>
  <si>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</si>
  <si>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</si>
  <si>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</si>
  <si>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</si>
  <si>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</si>
  <si>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</si>
  <si>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</si>
  <si>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</si>
  <si>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</si>
  <si>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</si>
  <si>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</si>
  <si>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</si>
  <si>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</si>
  <si>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</si>
  <si>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</si>
  <si>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</si>
  <si>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</si>
  <si>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</si>
  <si>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</si>
  <si>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</si>
  <si>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</si>
  <si>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</si>
  <si>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</si>
  <si>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</si>
  <si>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</si>
  <si>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</si>
  <si>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</si>
  <si>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</si>
  <si>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</si>
  <si>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</si>
  <si>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</si>
  <si>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</si>
  <si>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</si>
  <si>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</si>
  <si>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</si>
  <si>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</si>
  <si>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</si>
  <si>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</si>
  <si>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</si>
  <si>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</si>
  <si>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</si>
  <si>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</si>
  <si>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</si>
  <si>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</si>
  <si>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</si>
  <si>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</si>
  <si>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</si>
  <si>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</si>
  <si>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</si>
  <si>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</si>
  <si>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</si>
  <si>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</si>
  <si>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</si>
  <si>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</si>
  <si>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</si>
  <si>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</si>
  <si>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</si>
  <si>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</si>
  <si>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</si>
  <si>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</si>
  <si>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</si>
  <si>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</si>
  <si>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</si>
  <si>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</si>
  <si>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</si>
  <si>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</si>
  <si>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</si>
  <si>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</si>
  <si>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</si>
  <si>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</si>
  <si>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</si>
  <si>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</si>
  <si>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</si>
  <si>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</si>
  <si>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</si>
  <si>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</si>
  <si>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</si>
  <si>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</si>
  <si>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</si>
  <si>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</si>
  <si>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</si>
  <si>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</si>
  <si>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</si>
  <si>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</si>
  <si>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</si>
  <si>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</si>
  <si>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</si>
  <si>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</si>
  <si>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</si>
  <si>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</si>
  <si>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</si>
  <si>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</si>
  <si>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</si>
  <si>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</si>
  <si>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</si>
  <si>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</si>
  <si>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</si>
  <si>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</si>
  <si>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</si>
  <si>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</si>
  <si>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</si>
  <si>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</si>
  <si>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</si>
  <si>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</si>
  <si>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</si>
  <si>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</si>
  <si>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</si>
  <si>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</si>
  <si>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</si>
  <si>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</si>
  <si>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</si>
  <si>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</si>
  <si>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</si>
  <si>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</si>
  <si>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</si>
  <si>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</si>
  <si>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</si>
  <si>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</si>
  <si>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</si>
  <si>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</si>
  <si>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</si>
  <si>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</si>
  <si>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</si>
  <si>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</si>
  <si>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</si>
  <si>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</si>
  <si>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</si>
  <si>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</si>
  <si>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</si>
  <si>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</si>
  <si>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</si>
  <si>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</si>
  <si>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</si>
  <si>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</si>
  <si>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</si>
  <si>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</si>
  <si>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</si>
  <si>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</si>
  <si>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</si>
  <si>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</si>
  <si>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</si>
  <si>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</si>
  <si>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</si>
  <si>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</si>
  <si>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</si>
  <si>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</si>
  <si>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</si>
  <si>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</si>
  <si>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</si>
  <si>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</si>
  <si>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</si>
  <si>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</si>
  <si>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</si>
  <si>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</si>
  <si>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</si>
  <si>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</si>
  <si>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</si>
  <si>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</si>
  <si>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</si>
  <si>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</si>
  <si>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</si>
  <si>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</si>
  <si>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</si>
  <si>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</si>
  <si>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</si>
  <si>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</si>
  <si>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</si>
  <si>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</si>
  <si>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</si>
  <si>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</si>
  <si>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</si>
  <si>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</si>
  <si>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</si>
  <si>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</si>
  <si>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</si>
  <si>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</si>
  <si>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</si>
  <si>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</si>
  <si>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</si>
  <si>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</si>
  <si>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</si>
  <si>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</si>
  <si>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</si>
  <si>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</si>
  <si>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</si>
  <si>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</si>
  <si>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</si>
  <si>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</si>
  <si>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</si>
  <si>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</si>
  <si>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</si>
  <si>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</si>
  <si>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</si>
  <si>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</si>
  <si>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</si>
  <si>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</si>
  <si>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</si>
  <si>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</si>
  <si>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</si>
  <si>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</si>
  <si>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</si>
  <si>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</si>
  <si>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</si>
  <si>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</si>
  <si>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</si>
  <si>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</si>
  <si>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</si>
  <si>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</si>
  <si>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</si>
  <si>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</si>
  <si>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</si>
  <si>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</si>
  <si>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</si>
  <si>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</si>
  <si>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</si>
  <si>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</si>
  <si>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</si>
  <si>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</si>
  <si>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</si>
  <si>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</si>
  <si>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</si>
  <si>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</si>
  <si>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</si>
  <si>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</si>
  <si>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</si>
  <si>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</si>
  <si>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</si>
  <si>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</si>
  <si>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</si>
  <si>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</si>
  <si>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</si>
  <si>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</si>
  <si>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</si>
  <si>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</si>
  <si>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</si>
  <si>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</si>
  <si>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</si>
  <si>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</si>
  <si>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</si>
  <si>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</si>
  <si>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</si>
  <si>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</si>
  <si>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</si>
  <si>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</si>
  <si>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</si>
  <si>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</si>
  <si>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</si>
  <si>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</si>
  <si>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</si>
  <si>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</si>
  <si>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</si>
  <si>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</si>
  <si>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</si>
  <si>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</si>
  <si>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</si>
  <si>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</si>
  <si>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</si>
  <si>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</si>
  <si>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</si>
  <si>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</si>
  <si>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</si>
  <si>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</si>
  <si>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</si>
  <si>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</si>
  <si>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</si>
  <si>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</si>
  <si>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</si>
  <si>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</si>
  <si>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</si>
  <si>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</si>
  <si>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</si>
  <si>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</si>
  <si>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</si>
  <si>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</si>
  <si>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</si>
  <si>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</si>
  <si>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</si>
  <si>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</si>
  <si>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</si>
  <si>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</si>
  <si>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</si>
  <si>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</si>
  <si>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</si>
  <si>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</si>
  <si>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</si>
  <si>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</si>
  <si>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</si>
  <si>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</si>
  <si>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</si>
  <si>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</si>
  <si>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</si>
  <si>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</si>
  <si>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</si>
  <si>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</si>
  <si>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</si>
  <si>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</si>
  <si>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</si>
  <si>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</si>
  <si>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</si>
  <si>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</si>
  <si>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</si>
  <si>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</si>
  <si>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</si>
  <si>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</si>
  <si>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</si>
  <si>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</si>
  <si>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</si>
  <si>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</si>
  <si>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</si>
  <si>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</si>
  <si>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</si>
  <si>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</si>
  <si>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</si>
  <si>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</si>
  <si>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</si>
  <si>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</si>
  <si>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</si>
  <si>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</si>
  <si>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</si>
  <si>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</si>
  <si>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</si>
  <si>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</si>
  <si>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</si>
  <si>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</si>
  <si>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</si>
  <si>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</si>
  <si>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</si>
  <si>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</si>
  <si>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</si>
  <si>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</si>
  <si>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</si>
  <si>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</si>
  <si>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</si>
  <si>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</si>
  <si>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</si>
  <si>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</si>
  <si>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</si>
  <si>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</si>
  <si>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</si>
  <si>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</si>
  <si>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</si>
  <si>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</si>
  <si>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</si>
  <si>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</si>
  <si>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</si>
  <si>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</si>
  <si>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</si>
  <si>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</si>
  <si>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</si>
  <si>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</si>
  <si>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</si>
  <si>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</si>
  <si>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</si>
  <si>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</si>
  <si>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</si>
  <si>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</si>
  <si>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</si>
  <si>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</si>
  <si>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</si>
  <si>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</si>
  <si>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</si>
  <si>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</si>
  <si>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</si>
  <si>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</si>
  <si>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</si>
  <si>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</si>
  <si>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</si>
  <si>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</si>
  <si>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</si>
  <si>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</si>
  <si>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</si>
  <si>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</si>
  <si>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</si>
  <si>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</si>
  <si>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</si>
  <si>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</si>
  <si>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</si>
  <si>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</si>
  <si>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</si>
  <si>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</si>
  <si>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</si>
  <si>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</si>
  <si>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</si>
  <si>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</si>
  <si>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</si>
  <si>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</si>
  <si>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</si>
  <si>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</si>
  <si>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</si>
  <si>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</si>
  <si>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</si>
  <si>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</si>
  <si>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</si>
  <si>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</si>
  <si>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</si>
  <si>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</si>
  <si>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</si>
  <si>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</si>
  <si>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</si>
  <si>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</si>
  <si>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</si>
  <si>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</si>
  <si>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</si>
  <si>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</si>
  <si>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</si>
  <si>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</si>
  <si>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</si>
  <si>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</si>
  <si>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</si>
  <si>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</si>
  <si>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</si>
  <si>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</si>
  <si>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</si>
  <si>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</si>
  <si>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</si>
  <si>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</si>
  <si>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</si>
  <si>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</si>
  <si>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</si>
  <si>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</si>
  <si>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</si>
  <si>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</si>
  <si>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</si>
  <si>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</si>
  <si>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</si>
  <si>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</si>
  <si>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</si>
  <si>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</si>
  <si>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</si>
  <si>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</si>
  <si>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</si>
  <si>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</si>
  <si>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</si>
  <si>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</si>
  <si>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</si>
  <si>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</si>
  <si>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</si>
  <si>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</si>
  <si>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</si>
  <si>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</si>
  <si>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</si>
  <si>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</si>
  <si>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</si>
  <si>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</si>
  <si>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</si>
  <si>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</si>
  <si>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</si>
  <si>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</si>
  <si>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</si>
  <si>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</si>
  <si>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</si>
  <si>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</si>
  <si>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</si>
  <si>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</si>
  <si>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</si>
  <si>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</si>
  <si>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</si>
  <si>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</si>
  <si>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</si>
  <si>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</si>
  <si>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</si>
  <si>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</si>
  <si>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</si>
  <si>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</si>
  <si>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</si>
  <si>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</si>
  <si>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</si>
  <si>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</si>
  <si>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</si>
  <si>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</si>
  <si>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</si>
  <si>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</si>
  <si>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</si>
  <si>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</si>
  <si>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</si>
  <si>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</si>
  <si>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</si>
  <si>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</si>
  <si>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</si>
  <si>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</si>
  <si>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</si>
  <si>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</si>
  <si>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</si>
  <si>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</si>
  <si>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</si>
  <si>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</si>
  <si>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</si>
  <si>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</si>
  <si>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</si>
  <si>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</si>
  <si>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</si>
  <si>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</si>
  <si>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</si>
  <si>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</si>
  <si>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</si>
  <si>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</si>
  <si>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</si>
  <si>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</si>
  <si>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</si>
  <si>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</si>
  <si>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</si>
  <si>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</si>
  <si>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</si>
  <si>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</si>
  <si>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</si>
  <si>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</si>
  <si>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</si>
  <si>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</si>
  <si>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</si>
  <si>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</si>
  <si>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</si>
  <si>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</si>
  <si>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</si>
  <si>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</si>
  <si>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</si>
  <si>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</si>
  <si>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</si>
  <si>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</si>
  <si>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</si>
  <si>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</si>
  <si>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</si>
  <si>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</si>
  <si>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</si>
  <si>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</si>
  <si>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</si>
  <si>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</si>
  <si>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</si>
  <si>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</si>
  <si>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</si>
  <si>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</si>
  <si>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</si>
  <si>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</si>
  <si>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</si>
  <si>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</si>
  <si>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</si>
  <si>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</si>
  <si>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</si>
  <si>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</si>
  <si>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</si>
  <si>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</si>
  <si>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</si>
  <si>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</si>
  <si>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</si>
  <si>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</si>
  <si>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</si>
  <si>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</si>
  <si>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</si>
  <si>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</si>
  <si>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</si>
  <si>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</si>
  <si>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</si>
  <si>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</si>
  <si>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</si>
  <si>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</si>
  <si>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</si>
  <si>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</si>
  <si>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</si>
  <si>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</si>
  <si>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</si>
  <si>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</si>
  <si>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</si>
  <si>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</si>
  <si>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</si>
  <si>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</si>
  <si>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</si>
  <si>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</si>
  <si>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</si>
  <si>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</si>
  <si>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</si>
  <si>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</si>
  <si>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</si>
  <si>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</si>
  <si>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</si>
  <si>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</si>
  <si>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</si>
  <si>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</si>
  <si>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</si>
  <si>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</si>
  <si>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</si>
  <si>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</si>
  <si>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</si>
  <si>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</si>
  <si>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</si>
  <si>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</si>
  <si>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</si>
  <si>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</si>
  <si>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</si>
  <si>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</si>
  <si>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</si>
  <si>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</si>
  <si>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</si>
  <si>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</si>
  <si>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</si>
  <si>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</si>
  <si>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</si>
  <si>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</si>
  <si>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</si>
  <si>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</si>
  <si>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</si>
  <si>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</si>
  <si>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</si>
  <si>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</si>
  <si>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</si>
  <si>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</si>
  <si>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</si>
  <si>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</si>
  <si>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</si>
  <si>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</si>
  <si>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</si>
  <si>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</si>
  <si>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</si>
  <si>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</si>
  <si>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</si>
  <si>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</si>
  <si>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</si>
  <si>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</si>
  <si>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</si>
  <si>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</si>
  <si>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</si>
  <si>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</si>
  <si>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</si>
  <si>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</si>
  <si>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</si>
  <si>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</si>
  <si>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</si>
  <si>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</si>
  <si>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</si>
  <si>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</si>
  <si>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</si>
  <si>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</si>
  <si>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</si>
  <si>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</si>
  <si>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</si>
  <si>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</si>
  <si>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</si>
  <si>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</si>
  <si>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</si>
  <si>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</si>
  <si>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</si>
  <si>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</si>
  <si>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</si>
  <si>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</si>
  <si>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</si>
  <si>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</si>
  <si>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</si>
  <si>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</si>
  <si>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</si>
  <si>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</si>
  <si>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</si>
  <si>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</si>
  <si>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</si>
  <si>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</si>
  <si>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</si>
  <si>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</si>
  <si>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</si>
  <si>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</si>
  <si>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</si>
  <si>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</si>
  <si>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</si>
  <si>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</si>
  <si>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</si>
  <si>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</si>
  <si>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</si>
  <si>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</si>
  <si>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</si>
  <si>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</si>
  <si>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</si>
  <si>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</si>
  <si>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</si>
  <si>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</si>
  <si>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</si>
  <si>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</si>
  <si>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</si>
  <si>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</si>
  <si>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</si>
  <si>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</si>
  <si>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</si>
  <si>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</si>
  <si>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</si>
  <si>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</si>
  <si>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</si>
  <si>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</si>
  <si>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</si>
  <si>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</si>
  <si>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</si>
  <si>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</si>
  <si>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</si>
  <si>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</si>
  <si>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</si>
  <si>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</si>
  <si>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</si>
  <si>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</si>
  <si>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</si>
  <si>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</si>
  <si>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</si>
  <si>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</si>
  <si>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</si>
  <si>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</si>
  <si>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</si>
  <si>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</si>
  <si>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</si>
  <si>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</si>
  <si>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</si>
  <si>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</si>
  <si>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</si>
  <si>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</si>
  <si>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</si>
  <si>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</si>
  <si>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</si>
  <si>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</si>
  <si>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</si>
  <si>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</si>
  <si>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</si>
  <si>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</si>
  <si>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</si>
  <si>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</si>
  <si>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</si>
  <si>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</si>
  <si>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</si>
  <si>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</si>
  <si>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</si>
  <si>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</si>
  <si>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</si>
  <si>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</si>
  <si>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</si>
  <si>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</si>
  <si>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</si>
  <si>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</si>
  <si>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</si>
  <si>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</si>
  <si>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</si>
  <si>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</si>
  <si>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</si>
  <si>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</si>
  <si>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</si>
  <si>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</si>
  <si>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</si>
  <si>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</si>
  <si>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</si>
  <si>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</si>
  <si>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</si>
  <si>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</si>
  <si>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</si>
  <si>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</si>
  <si>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</si>
  <si>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</si>
  <si>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</si>
  <si>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</si>
  <si>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</si>
  <si>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</si>
  <si>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</si>
  <si>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</si>
  <si>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</si>
  <si>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</si>
  <si>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</si>
  <si>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</si>
  <si>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</si>
  <si>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</si>
  <si>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</si>
  <si>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</si>
  <si>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</si>
  <si>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</si>
  <si>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</si>
  <si>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</si>
  <si>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</si>
  <si>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</si>
  <si>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</si>
  <si>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</si>
  <si>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</si>
  <si>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</si>
  <si>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</si>
  <si>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</si>
  <si>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</si>
  <si>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</si>
  <si>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</si>
  <si>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</si>
  <si>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</si>
  <si>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</si>
  <si>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</si>
  <si>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</si>
  <si>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</si>
  <si>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</si>
  <si>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</si>
  <si>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</si>
  <si>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</si>
  <si>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</si>
  <si>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</si>
  <si>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</si>
  <si>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</si>
  <si>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</si>
  <si>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</si>
  <si>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</si>
  <si>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</si>
  <si>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</si>
  <si>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</si>
  <si>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</si>
  <si>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</si>
  <si>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</si>
  <si>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</si>
  <si>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</si>
  <si>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</si>
  <si>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</si>
  <si>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</si>
  <si>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</si>
  <si>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</si>
  <si>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</si>
  <si>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</si>
  <si>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</si>
  <si>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</si>
  <si>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</si>
  <si>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</si>
  <si>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</si>
  <si>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</si>
  <si>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</si>
  <si>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</si>
  <si>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</si>
  <si>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</si>
  <si>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</si>
  <si>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</si>
  <si>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</si>
  <si>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</si>
  <si>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</si>
  <si>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</si>
  <si>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</si>
  <si>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</si>
  <si>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</si>
  <si>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</si>
  <si>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</si>
  <si>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</si>
  <si>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</si>
  <si>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</si>
  <si>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</si>
  <si>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</si>
  <si>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</si>
  <si>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</si>
  <si>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</si>
  <si>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</si>
  <si>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</si>
  <si>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</si>
  <si>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</si>
  <si>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</si>
  <si>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</si>
  <si>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</si>
  <si>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</si>
  <si>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</si>
  <si>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</si>
  <si>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</si>
  <si>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</si>
  <si>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</si>
  <si>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</si>
  <si>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</si>
  <si>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</si>
  <si>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</si>
  <si>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</si>
  <si>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</si>
  <si>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</si>
  <si>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</si>
  <si>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</si>
  <si>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</si>
  <si>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</si>
  <si>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</si>
  <si>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</si>
  <si>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</si>
  <si>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</si>
  <si>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</si>
  <si>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</si>
  <si>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</si>
  <si>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</si>
  <si>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</si>
  <si>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</si>
  <si>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</si>
  <si>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</si>
  <si>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</si>
  <si>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</si>
  <si>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</si>
  <si>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</si>
  <si>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</si>
  <si>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</si>
  <si>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</si>
  <si>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</si>
  <si>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</si>
  <si>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</si>
  <si>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</si>
  <si>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</si>
  <si>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</si>
  <si>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</si>
  <si>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</si>
  <si>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</si>
  <si>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</si>
  <si>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</si>
  <si>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</si>
  <si>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</si>
  <si>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</si>
  <si>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</si>
  <si>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</si>
  <si>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</si>
  <si>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</si>
  <si>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</si>
  <si>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</si>
  <si>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</si>
  <si>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</si>
  <si>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</si>
  <si>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</si>
  <si>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</si>
  <si>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</si>
  <si>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</si>
  <si>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</si>
  <si>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</si>
  <si>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</si>
  <si>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</si>
  <si>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</si>
  <si>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</si>
  <si>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</si>
  <si>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</si>
  <si>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</si>
  <si>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</si>
  <si>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</si>
  <si>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</si>
  <si>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</si>
  <si>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</si>
  <si>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</si>
  <si>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</si>
  <si>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</si>
  <si>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</si>
  <si>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</si>
  <si>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</si>
  <si>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</si>
  <si>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</si>
  <si>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</si>
  <si>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</si>
  <si>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</si>
  <si>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</si>
  <si>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</si>
  <si>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</si>
  <si>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</si>
  <si>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</si>
  <si>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</si>
  <si>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</si>
  <si>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</si>
  <si>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</si>
  <si>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</si>
  <si>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</si>
  <si>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</si>
  <si>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</si>
  <si>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</si>
  <si>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</si>
  <si>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</si>
  <si>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</si>
  <si>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</si>
  <si>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</si>
  <si>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</si>
  <si>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</si>
  <si>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</si>
  <si>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</si>
  <si>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</si>
  <si>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</si>
  <si>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</si>
  <si>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</si>
  <si>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</si>
  <si>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</si>
  <si>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</si>
  <si>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</si>
  <si>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</si>
  <si>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</si>
  <si>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</si>
  <si>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</si>
  <si>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</si>
  <si>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</si>
  <si>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</si>
  <si>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</si>
  <si>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</si>
  <si>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</si>
  <si>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</si>
  <si>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</si>
  <si>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</si>
  <si>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</si>
  <si>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</si>
  <si>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</si>
  <si>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</si>
  <si>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</si>
  <si>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</si>
  <si>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</si>
  <si>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</si>
  <si>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</si>
  <si>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</si>
  <si>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</si>
  <si>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</si>
  <si>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</si>
  <si>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</si>
  <si>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</si>
  <si>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</si>
  <si>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</si>
  <si>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</si>
  <si>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</si>
  <si>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</si>
  <si>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</si>
  <si>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</si>
  <si>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</si>
  <si>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</si>
  <si>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</si>
  <si>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</si>
  <si>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</si>
  <si>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</si>
  <si>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</si>
  <si>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</si>
  <si>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</si>
  <si>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</si>
  <si>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</si>
  <si>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</si>
  <si>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</si>
  <si>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</si>
  <si>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</si>
  <si>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</si>
  <si>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</si>
  <si>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</si>
  <si>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</si>
  <si>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</si>
  <si>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</si>
  <si>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</si>
  <si>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</si>
  <si>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</si>
  <si>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</si>
  <si>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</si>
  <si>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</si>
  <si>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</si>
  <si>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</si>
  <si>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</si>
  <si>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</si>
  <si>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</si>
  <si>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</si>
  <si>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</si>
  <si>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</si>
  <si>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</si>
  <si>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</si>
  <si>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</si>
  <si>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</si>
  <si>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</si>
  <si>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</si>
  <si>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</si>
  <si>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</si>
  <si>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</si>
  <si>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</si>
  <si>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</si>
  <si>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</si>
  <si>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</si>
  <si>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</si>
  <si>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</si>
  <si>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</si>
  <si>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</si>
  <si>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</si>
  <si>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</si>
  <si>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</si>
  <si>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</si>
  <si>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</si>
  <si>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</si>
  <si>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</si>
  <si>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</si>
  <si>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</si>
  <si>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</si>
  <si>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</si>
  <si>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</si>
  <si>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</si>
  <si>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</si>
  <si>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</si>
  <si>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</si>
  <si>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</si>
  <si>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</si>
  <si>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</si>
  <si>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</si>
  <si>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</si>
  <si>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</si>
  <si>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</si>
  <si>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</si>
  <si>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</si>
  <si>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</si>
  <si>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</si>
  <si>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</si>
  <si>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</si>
  <si>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</si>
  <si>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</si>
  <si>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</si>
  <si>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</si>
  <si>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</si>
  <si>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</si>
  <si>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</si>
  <si>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</si>
  <si>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</si>
  <si>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</si>
  <si>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</si>
  <si>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</si>
  <si>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</si>
  <si>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</si>
  <si>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</si>
  <si>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</si>
  <si>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</si>
  <si>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</si>
  <si>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</si>
  <si>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</si>
  <si>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</si>
  <si>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</si>
  <si>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</si>
  <si>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</si>
  <si>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</si>
  <si>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</si>
  <si>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</si>
  <si>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</si>
  <si>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</si>
  <si>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</si>
  <si>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</si>
  <si>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</si>
  <si>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</si>
  <si>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</si>
  <si>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</si>
  <si>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</si>
  <si>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</si>
  <si>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</si>
  <si>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</si>
  <si>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</si>
  <si>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</si>
  <si>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</si>
  <si>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</si>
  <si>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</si>
  <si>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</si>
  <si>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</si>
  <si>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</si>
  <si>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</si>
  <si>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</si>
  <si>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</si>
  <si>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</si>
  <si>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</si>
  <si>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</si>
  <si>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</si>
  <si>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</si>
  <si>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</si>
  <si>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</si>
  <si>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</si>
  <si>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</si>
  <si>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</si>
  <si>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</si>
  <si>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</si>
  <si>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</si>
  <si>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</si>
  <si>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</si>
  <si>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</si>
  <si>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</si>
  <si>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</si>
  <si>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</si>
  <si>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</si>
  <si>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</si>
  <si>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</si>
  <si>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</si>
  <si>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</si>
  <si>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</si>
  <si>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</si>
  <si>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</si>
  <si>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</si>
  <si>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</si>
  <si>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</si>
  <si>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</si>
  <si>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</si>
  <si>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</si>
  <si>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</si>
  <si>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</si>
  <si>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</si>
  <si>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</si>
  <si>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</si>
  <si>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</si>
  <si>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</si>
  <si>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</si>
  <si>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</si>
  <si>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</si>
  <si>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</si>
  <si>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</si>
  <si>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</si>
  <si>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</si>
  <si>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</si>
  <si>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</si>
  <si>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</si>
  <si>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</si>
  <si>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</si>
  <si>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</si>
  <si>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</si>
  <si>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</si>
  <si>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</si>
  <si>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</si>
  <si>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</si>
  <si>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</si>
  <si>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</si>
  <si>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</si>
  <si>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</si>
  <si>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</si>
  <si>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</si>
  <si>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</si>
  <si>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</si>
  <si>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</si>
  <si>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</si>
  <si>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</si>
  <si>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</si>
  <si>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</si>
  <si>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</si>
  <si>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</si>
  <si>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</si>
  <si>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</si>
  <si>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</si>
  <si>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</si>
  <si>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</si>
  <si>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</si>
  <si>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</si>
  <si>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</si>
  <si>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</si>
  <si>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</si>
  <si>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</si>
  <si>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</si>
  <si>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</si>
  <si>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</si>
  <si>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</si>
  <si>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</si>
  <si>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</si>
  <si>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</si>
  <si>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</si>
  <si>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</si>
  <si>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</si>
  <si>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</si>
  <si>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</si>
  <si>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</si>
  <si>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</si>
  <si>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</si>
  <si>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</si>
  <si>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</si>
  <si>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</si>
  <si>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</si>
  <si>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</si>
  <si>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</si>
  <si>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</si>
  <si>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</si>
  <si>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</si>
  <si>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</si>
  <si>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</si>
  <si>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</si>
  <si>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</si>
  <si>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</si>
  <si>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</si>
  <si>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</si>
  <si>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</si>
  <si>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</si>
  <si>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</si>
  <si>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</si>
  <si>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</si>
  <si>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</si>
  <si>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</si>
  <si>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</si>
  <si>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</si>
  <si>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</si>
  <si>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</si>
  <si>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</si>
  <si>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</si>
  <si>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</si>
  <si>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</si>
  <si>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</si>
  <si>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</si>
  <si>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</si>
  <si>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</si>
  <si>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</si>
  <si>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</si>
  <si>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</si>
  <si>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</si>
  <si>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</si>
  <si>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</si>
  <si>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</si>
  <si>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</si>
  <si>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</si>
  <si>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</si>
  <si>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</si>
  <si>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</si>
  <si>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</si>
  <si>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</si>
  <si>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</si>
  <si>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</si>
  <si>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</si>
  <si>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</si>
  <si>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</si>
  <si>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</si>
  <si>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</si>
  <si>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</si>
  <si>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</si>
  <si>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</si>
  <si>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</si>
  <si>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</si>
  <si>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</si>
  <si>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</si>
  <si>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</si>
  <si>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</si>
  <si>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</si>
  <si>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</si>
  <si>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</si>
  <si>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</si>
  <si>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</si>
  <si>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</si>
  <si>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</si>
  <si>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</si>
  <si>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</si>
  <si>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</si>
  <si>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</si>
  <si>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</si>
  <si>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</si>
  <si>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</si>
  <si>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</si>
  <si>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</si>
  <si>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</si>
  <si>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</si>
  <si>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</si>
  <si>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</si>
  <si>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</si>
  <si>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</si>
  <si>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</si>
  <si>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</si>
  <si>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</si>
  <si>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</si>
  <si>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</si>
  <si>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</si>
  <si>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</si>
  <si>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</si>
  <si>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</si>
  <si>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</si>
  <si>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</si>
  <si>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</si>
  <si>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</si>
  <si>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</si>
  <si>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</si>
  <si>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</si>
  <si>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</si>
  <si>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</si>
  <si>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</si>
  <si>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</si>
  <si>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</si>
  <si>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</si>
  <si>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</si>
  <si>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</si>
  <si>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</si>
  <si>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</si>
  <si>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</si>
  <si>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</si>
  <si>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</si>
  <si>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</si>
  <si>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</si>
  <si>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</si>
  <si>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</si>
  <si>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</si>
  <si>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</si>
  <si>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</si>
  <si>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</si>
  <si>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</si>
  <si>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</si>
  <si>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</si>
  <si>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</si>
  <si>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</si>
  <si>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</si>
  <si>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</si>
  <si>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</si>
  <si>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</si>
  <si>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</si>
  <si>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</si>
  <si>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</si>
  <si>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</si>
  <si>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</si>
  <si>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</si>
  <si>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</si>
  <si>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</si>
  <si>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</si>
  <si>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</si>
  <si>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</si>
  <si>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</si>
  <si>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</si>
  <si>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</si>
  <si>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</si>
  <si>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</si>
  <si>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</si>
  <si>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</si>
  <si>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</si>
  <si>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</si>
  <si>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</si>
  <si>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</si>
  <si>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</si>
  <si>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</si>
  <si>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</si>
  <si>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</si>
  <si>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</si>
  <si>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</si>
  <si>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</si>
  <si>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</si>
  <si>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</si>
  <si>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</si>
  <si>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</si>
  <si>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</si>
  <si>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</si>
  <si>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</si>
  <si>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</si>
  <si>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</si>
  <si>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</si>
  <si>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</si>
  <si>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</si>
  <si>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</si>
  <si>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</si>
  <si>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</si>
  <si>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</si>
  <si>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</si>
  <si>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</si>
  <si>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</si>
  <si>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</si>
  <si>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</si>
  <si>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</si>
  <si>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</si>
  <si>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</si>
  <si>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</si>
  <si>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</si>
  <si>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</si>
  <si>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</si>
  <si>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</si>
  <si>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</si>
  <si>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</si>
  <si>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</si>
  <si>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</si>
  <si>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</si>
  <si>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</si>
  <si>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</si>
  <si>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</si>
  <si>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</si>
  <si>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</si>
  <si>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</si>
  <si>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</si>
  <si>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</si>
  <si>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</si>
  <si>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</si>
  <si>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</si>
  <si>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</si>
  <si>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</si>
  <si>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</si>
  <si>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</si>
  <si>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</si>
  <si>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</si>
  <si>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</si>
  <si>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</si>
  <si>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</si>
  <si>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</si>
  <si>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</si>
  <si>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</si>
  <si>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</si>
  <si>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</si>
  <si>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</si>
  <si>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</si>
  <si>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</si>
  <si>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</si>
  <si>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</si>
  <si>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</si>
  <si>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</si>
  <si>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</si>
  <si>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</si>
  <si>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</si>
  <si>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</si>
  <si>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</si>
  <si>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</si>
  <si>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</si>
  <si>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</si>
  <si>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</si>
  <si>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</si>
  <si>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</si>
  <si>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</si>
  <si>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</si>
  <si>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</si>
  <si>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</si>
  <si>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</si>
  <si>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</si>
  <si>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</si>
  <si>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</si>
  <si>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</si>
  <si>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</si>
  <si>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</si>
  <si>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</si>
  <si>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</si>
  <si>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</si>
  <si>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</si>
  <si>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</si>
  <si>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</si>
  <si>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</si>
  <si>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</si>
  <si>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</si>
  <si>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</si>
  <si>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</si>
  <si>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</si>
  <si>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</si>
  <si>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</si>
  <si>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</si>
  <si>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</si>
  <si>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</si>
  <si>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</si>
  <si>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</si>
  <si>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</si>
  <si>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</si>
  <si>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</si>
  <si>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</si>
  <si>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</si>
  <si>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</si>
  <si>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</si>
  <si>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</si>
  <si>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</si>
  <si>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</si>
  <si>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</si>
  <si>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</si>
  <si>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</si>
  <si>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</si>
  <si>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</si>
  <si>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</si>
  <si>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</si>
  <si>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</si>
  <si>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</si>
  <si>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</si>
  <si>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</si>
  <si>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</si>
  <si>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</si>
  <si>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</si>
  <si>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</si>
  <si>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</si>
  <si>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</si>
  <si>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</si>
  <si>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</si>
  <si>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</si>
  <si>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</si>
  <si>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</si>
  <si>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</si>
  <si>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</si>
  <si>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</si>
  <si>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</si>
  <si>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</si>
  <si>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</si>
  <si>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</si>
  <si>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</si>
  <si>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</si>
  <si>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</si>
  <si>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</si>
  <si>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</si>
  <si>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</si>
  <si>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</si>
  <si>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</si>
  <si>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</si>
  <si>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</si>
  <si>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</si>
  <si>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</si>
  <si>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</si>
  <si>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</si>
  <si>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</si>
  <si>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</si>
  <si>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</si>
  <si>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</si>
  <si>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</si>
  <si>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</si>
  <si>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</si>
  <si>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</si>
  <si>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</si>
  <si>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</si>
  <si>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</si>
  <si>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</si>
  <si>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</si>
  <si>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</si>
  <si>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</si>
  <si>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</si>
  <si>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</si>
  <si>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</si>
  <si>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</si>
  <si>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</si>
  <si>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</si>
  <si>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</si>
  <si>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</si>
  <si>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</si>
  <si>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</si>
  <si>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</si>
  <si>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</si>
  <si>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</si>
  <si>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</si>
  <si>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</si>
  <si>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</si>
  <si>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</si>
  <si>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</si>
  <si>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</si>
  <si>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</si>
  <si>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</si>
  <si>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</si>
  <si>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</si>
  <si>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</si>
  <si>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</si>
  <si>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</si>
  <si>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</si>
  <si>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</si>
  <si>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</si>
  <si>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</si>
  <si>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</si>
  <si>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</si>
  <si>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</si>
  <si>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</si>
  <si>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</si>
  <si>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</si>
  <si>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</si>
  <si>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</si>
  <si>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</si>
  <si>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</si>
  <si>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</si>
  <si>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</si>
  <si>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</si>
  <si>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</si>
  <si>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</si>
  <si>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</si>
  <si>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</si>
  <si>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</si>
  <si>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</si>
  <si>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</si>
  <si>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</si>
  <si>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</si>
  <si>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</si>
  <si>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</si>
  <si>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</si>
  <si>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</si>
  <si>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</si>
  <si>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</si>
  <si>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</si>
  <si>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</si>
  <si>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</si>
  <si>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</si>
  <si>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</si>
  <si>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</si>
  <si>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</si>
  <si>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</si>
  <si>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</si>
  <si>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</si>
  <si>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</si>
  <si>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</si>
  <si>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</si>
  <si>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</si>
  <si>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</si>
  <si>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</si>
  <si>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</si>
  <si>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</si>
  <si>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</si>
  <si>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</si>
  <si>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</si>
  <si>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</si>
  <si>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</si>
  <si>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</si>
  <si>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</si>
  <si>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</si>
  <si>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</si>
  <si>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</si>
  <si>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</si>
  <si>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</si>
  <si>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</si>
  <si>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</si>
  <si>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</si>
  <si>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</si>
  <si>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</si>
  <si>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</si>
  <si>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</si>
  <si>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</si>
  <si>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</si>
  <si>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</si>
  <si>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</si>
  <si>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</si>
  <si>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</si>
  <si>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</si>
  <si>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</si>
  <si>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</si>
  <si>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</si>
  <si>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</si>
  <si>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</si>
  <si>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</si>
  <si>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</si>
  <si>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</si>
  <si>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</si>
  <si>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</si>
  <si>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</si>
  <si>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</si>
  <si>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</si>
  <si>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</si>
  <si>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</si>
  <si>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</si>
  <si>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</si>
  <si>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</si>
  <si>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</si>
  <si>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</si>
  <si>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</si>
  <si>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</si>
  <si>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</si>
  <si>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</si>
  <si>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</si>
  <si>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</si>
  <si>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</si>
  <si>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</si>
  <si>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</si>
  <si>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</si>
  <si>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</si>
  <si>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</si>
  <si>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</si>
  <si>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</si>
  <si>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</si>
  <si>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</si>
  <si>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</si>
  <si>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</si>
  <si>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</si>
  <si>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</si>
  <si>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</si>
  <si>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</si>
  <si>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</si>
  <si>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</si>
  <si>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</si>
  <si>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</si>
  <si>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</si>
  <si>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</si>
  <si>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</si>
  <si>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</si>
  <si>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</si>
  <si>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</si>
  <si>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</si>
  <si>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</si>
  <si>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</si>
  <si>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</si>
  <si>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</si>
  <si>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</si>
  <si>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</si>
  <si>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</si>
  <si>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</si>
  <si>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</si>
  <si>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</si>
  <si>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</si>
  <si>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</si>
  <si>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</si>
  <si>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</si>
  <si>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</si>
  <si>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</si>
  <si>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</si>
  <si>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</si>
  <si>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</si>
  <si>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</si>
  <si>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</si>
  <si>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</si>
  <si>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</si>
  <si>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</si>
  <si>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</si>
  <si>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</si>
  <si>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</si>
  <si>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</si>
  <si>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</si>
  <si>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</si>
  <si>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</si>
  <si>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</si>
  <si>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</si>
  <si>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</si>
  <si>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</si>
  <si>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</si>
  <si>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</si>
  <si>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</si>
  <si>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</si>
  <si>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</si>
  <si>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</si>
  <si>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</si>
  <si>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</si>
  <si>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</si>
  <si>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</si>
  <si>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</si>
  <si>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</si>
  <si>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</si>
  <si>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</si>
  <si>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</si>
  <si>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</si>
  <si>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</si>
  <si>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</si>
  <si>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</si>
  <si>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</si>
  <si>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</si>
  <si>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</si>
  <si>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</si>
  <si>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</si>
  <si>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</si>
  <si>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</si>
  <si>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</si>
  <si>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</si>
  <si>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</si>
  <si>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</si>
  <si>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</si>
  <si>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</si>
  <si>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</si>
  <si>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</si>
  <si>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</si>
  <si>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</si>
  <si>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</si>
  <si>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</si>
  <si>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</si>
  <si>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</si>
  <si>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</si>
  <si>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</si>
  <si>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</si>
  <si>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</si>
  <si>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</si>
  <si>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</si>
  <si>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</si>
  <si>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</si>
  <si>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</si>
  <si>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</si>
  <si>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</si>
  <si>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</si>
  <si>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</si>
  <si>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</si>
  <si>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</si>
  <si>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</si>
  <si>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</si>
  <si>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</si>
  <si>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</si>
  <si>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</si>
  <si>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</si>
  <si>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</si>
  <si>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</si>
  <si>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</si>
  <si>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</si>
  <si>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</si>
  <si>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</si>
  <si>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</si>
  <si>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</si>
  <si>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</si>
  <si>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</si>
  <si>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</si>
  <si>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</si>
  <si>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</si>
  <si>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</si>
  <si>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</si>
  <si>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</si>
  <si>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</si>
  <si>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</si>
  <si>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</si>
  <si>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</si>
  <si>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</si>
  <si>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</si>
  <si>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</si>
  <si>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</si>
  <si>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</si>
  <si>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</si>
  <si>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</si>
  <si>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</si>
  <si>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</si>
  <si>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</si>
  <si>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</si>
  <si>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</si>
  <si>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</si>
  <si>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</si>
  <si>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</si>
  <si>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</si>
  <si>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</si>
  <si>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</si>
  <si>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</si>
  <si>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</si>
  <si>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</si>
  <si>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</si>
  <si>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</si>
  <si>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</si>
  <si>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</si>
  <si>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</si>
  <si>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</si>
  <si>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</si>
  <si>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</si>
  <si>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</si>
  <si>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</si>
  <si>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</si>
  <si>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</si>
  <si>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</si>
  <si>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</si>
  <si>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</si>
  <si>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</si>
  <si>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</si>
  <si>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</si>
  <si>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</si>
  <si>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</si>
  <si>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</si>
  <si>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</si>
  <si>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</si>
  <si>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</si>
  <si>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</si>
  <si>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</si>
  <si>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</si>
  <si>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</si>
  <si>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</si>
  <si>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</si>
  <si>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</si>
  <si>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</si>
  <si>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</si>
  <si>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</si>
  <si>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</si>
  <si>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</si>
  <si>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</si>
  <si>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</si>
  <si>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</si>
  <si>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</si>
  <si>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</si>
  <si>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</si>
  <si>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</si>
  <si>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</si>
  <si>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</si>
  <si>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</si>
  <si>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</si>
  <si>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</si>
  <si>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</si>
  <si>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</si>
  <si>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</si>
  <si>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</si>
  <si>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</si>
  <si>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</si>
  <si>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</si>
  <si>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</si>
  <si>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</si>
  <si>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</si>
  <si>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</si>
  <si>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</si>
  <si>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</si>
  <si>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</si>
  <si>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</si>
  <si>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</si>
  <si>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</si>
  <si>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</si>
  <si>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</si>
  <si>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</si>
  <si>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</si>
  <si>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</si>
  <si>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</si>
  <si>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</si>
  <si>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</si>
  <si>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</si>
  <si>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</si>
  <si>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</si>
  <si>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</si>
  <si>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</si>
  <si>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</si>
  <si>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</si>
  <si>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</si>
  <si>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</si>
  <si>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</si>
  <si>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</si>
  <si>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</si>
  <si>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</si>
  <si>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</si>
  <si>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</si>
  <si>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</si>
  <si>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</si>
  <si>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</si>
  <si>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</si>
  <si>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</si>
  <si>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</si>
  <si>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</si>
  <si>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</si>
  <si>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</si>
  <si>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</si>
  <si>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</si>
  <si>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</si>
  <si>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</si>
  <si>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</si>
  <si>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</si>
  <si>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</si>
  <si>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</si>
  <si>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</si>
  <si>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</si>
  <si>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</si>
  <si>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</si>
  <si>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</si>
  <si>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</si>
  <si>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</si>
  <si>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</si>
  <si>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</si>
  <si>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</si>
  <si>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</si>
  <si>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</si>
  <si>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</si>
  <si>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</si>
  <si>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</si>
  <si>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</si>
  <si>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</si>
  <si>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</si>
  <si>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</si>
  <si>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</si>
  <si>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</si>
  <si>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</si>
  <si>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</si>
  <si>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</si>
  <si>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</si>
  <si>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</si>
  <si>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</si>
  <si>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</si>
  <si>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</si>
  <si>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</si>
  <si>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</si>
  <si>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</si>
  <si>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</si>
  <si>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</si>
  <si>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</si>
  <si>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</si>
  <si>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</si>
  <si>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</si>
  <si>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</si>
  <si>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</si>
  <si>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</si>
  <si>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</si>
  <si>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</si>
  <si>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</si>
  <si>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</si>
  <si>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</si>
  <si>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</si>
  <si>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</si>
  <si>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</si>
  <si>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</si>
  <si>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</si>
  <si>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</si>
  <si>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</si>
  <si>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</si>
  <si>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</si>
  <si>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</si>
  <si>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</si>
  <si>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</si>
  <si>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</si>
  <si>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</si>
  <si>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</si>
  <si>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</si>
  <si>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</si>
  <si>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</si>
  <si>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</si>
  <si>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</si>
  <si>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</si>
  <si>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</si>
  <si>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</si>
  <si>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</si>
  <si>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</si>
  <si>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</si>
  <si>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</si>
  <si>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</si>
  <si>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</si>
  <si>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</si>
  <si>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</si>
  <si>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</si>
  <si>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</si>
  <si>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</si>
  <si>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</si>
  <si>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</si>
  <si>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</si>
  <si>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</si>
  <si>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</si>
  <si>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</si>
  <si>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</si>
  <si>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</si>
  <si>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</si>
  <si>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</si>
  <si>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</si>
  <si>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</si>
  <si>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</si>
  <si>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</si>
  <si>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</si>
  <si>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</si>
  <si>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</si>
  <si>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</si>
  <si>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</si>
  <si>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</si>
  <si>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</si>
  <si>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</si>
  <si>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</si>
  <si>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</si>
  <si>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</si>
  <si>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</si>
  <si>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</si>
  <si>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</si>
  <si>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</si>
  <si>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</si>
  <si>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</si>
  <si>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</si>
  <si>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</si>
  <si>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</si>
  <si>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</si>
  <si>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</si>
  <si>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</si>
  <si>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</si>
  <si>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</si>
  <si>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</si>
  <si>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</si>
  <si>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</si>
  <si>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</si>
  <si>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</si>
  <si>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</si>
  <si>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</si>
  <si>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</si>
  <si>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</si>
  <si>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</si>
  <si>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</si>
  <si>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</si>
  <si>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</si>
  <si>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</si>
  <si>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</si>
  <si>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</si>
  <si>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</si>
  <si>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</si>
  <si>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</si>
  <si>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</si>
  <si>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</si>
  <si>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</si>
  <si>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</si>
  <si>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</si>
  <si>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</si>
  <si>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</si>
  <si>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</si>
  <si>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</si>
  <si>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</si>
  <si>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</si>
  <si>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</si>
  <si>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</si>
  <si>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</si>
  <si>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</si>
  <si>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</si>
  <si>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</si>
  <si>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</si>
  <si>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</si>
  <si>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</si>
  <si>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</si>
  <si>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</si>
  <si>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</si>
  <si>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</si>
  <si>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</si>
  <si>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</si>
  <si>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</si>
  <si>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</si>
  <si>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</si>
  <si>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</si>
  <si>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</si>
  <si>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</si>
  <si>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</si>
  <si>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</si>
  <si>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</si>
  <si>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</si>
  <si>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</si>
  <si>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</si>
  <si>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</si>
  <si>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</si>
  <si>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</si>
  <si>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</si>
  <si>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</si>
  <si>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</si>
  <si>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</si>
  <si>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</si>
  <si>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</si>
  <si>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</si>
  <si>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</si>
  <si>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</si>
  <si>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</si>
  <si>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</si>
  <si>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</si>
  <si>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</si>
  <si>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</si>
  <si>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</si>
  <si>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</si>
  <si>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</si>
  <si>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</si>
  <si>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</si>
  <si>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</si>
  <si>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</si>
  <si>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</si>
  <si>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</si>
  <si>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</si>
  <si>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</si>
  <si>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</si>
  <si>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</si>
  <si>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</si>
  <si>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</si>
  <si>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</si>
  <si>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</si>
  <si>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</si>
  <si>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</si>
  <si>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</si>
  <si>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</si>
  <si>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</si>
  <si>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</si>
  <si>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</si>
  <si>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</si>
  <si>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</si>
  <si>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</si>
  <si>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</si>
  <si>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</si>
  <si>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</si>
  <si>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</si>
  <si>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</si>
  <si>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</si>
  <si>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</si>
  <si>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</si>
  <si>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</si>
  <si>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</si>
  <si>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</si>
  <si>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</si>
  <si>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</si>
  <si>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</si>
  <si>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</si>
  <si>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</si>
  <si>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</si>
  <si>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</si>
  <si>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</si>
  <si>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</si>
  <si>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</si>
  <si>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</si>
  <si>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</si>
  <si>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</si>
  <si>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</si>
  <si>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</si>
  <si>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</si>
  <si>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</si>
  <si>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</si>
  <si>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</si>
  <si>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</si>
  <si>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</si>
  <si>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</si>
  <si>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</si>
  <si>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</si>
  <si>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</si>
  <si>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</si>
  <si>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</si>
  <si>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</si>
  <si>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</si>
  <si>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</si>
  <si>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</si>
  <si>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</si>
  <si>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</si>
  <si>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</si>
  <si>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</si>
  <si>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</si>
  <si>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</si>
  <si>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</si>
  <si>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</si>
  <si>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</si>
  <si>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</si>
  <si>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</si>
  <si>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</si>
  <si>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</si>
  <si>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</si>
  <si>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</si>
  <si>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</si>
  <si>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</si>
  <si>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</si>
  <si>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</si>
  <si>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</si>
  <si>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</si>
  <si>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</si>
  <si>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</si>
  <si>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</si>
  <si>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</si>
  <si>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</si>
  <si>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</si>
  <si>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</si>
  <si>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</si>
  <si>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</si>
  <si>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</si>
  <si>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</si>
  <si>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</si>
  <si>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</si>
  <si>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</si>
  <si>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</si>
  <si>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</si>
  <si>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</si>
  <si>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</si>
  <si>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</si>
  <si>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</si>
  <si>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</si>
  <si>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</si>
  <si>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</si>
  <si>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</si>
  <si>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</si>
  <si>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</si>
  <si>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</si>
  <si>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</si>
  <si>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</si>
  <si>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</si>
  <si>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</si>
  <si>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</si>
  <si>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</si>
  <si>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</si>
  <si>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</si>
  <si>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</si>
  <si>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</si>
  <si>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</si>
  <si>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</si>
  <si>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</si>
  <si>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</si>
  <si>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</si>
  <si>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</si>
  <si>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</si>
  <si>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</si>
  <si>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</si>
  <si>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</si>
  <si>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</si>
  <si>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</si>
  <si>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</si>
  <si>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</si>
  <si>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</si>
  <si>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</si>
  <si>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</si>
  <si>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</si>
  <si>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</si>
  <si>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</si>
  <si>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</si>
  <si>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</si>
  <si>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</si>
  <si>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</si>
  <si>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</si>
  <si>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</si>
  <si>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</si>
  <si>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</si>
  <si>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</si>
  <si>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</si>
  <si>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</si>
  <si>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</si>
  <si>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</si>
  <si>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</si>
  <si>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</si>
  <si>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</si>
  <si>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</si>
  <si>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</si>
  <si>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</si>
  <si>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</si>
  <si>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</si>
  <si>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</si>
  <si>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</si>
  <si>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</si>
  <si>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</si>
  <si>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</si>
  <si>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</si>
  <si>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</si>
  <si>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</si>
  <si>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</si>
  <si>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</si>
  <si>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</si>
  <si>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</si>
  <si>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</si>
  <si>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</si>
  <si>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</si>
  <si>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</si>
  <si>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</si>
  <si>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</si>
  <si>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</si>
  <si>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</si>
  <si>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</si>
  <si>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</si>
  <si>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</si>
  <si>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</si>
  <si>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</si>
  <si>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</si>
  <si>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</si>
  <si>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</si>
  <si>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</si>
  <si>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</si>
  <si>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</si>
  <si>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</si>
  <si>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</si>
  <si>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</si>
  <si>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</si>
  <si>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</si>
  <si>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</si>
  <si>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</si>
  <si>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</si>
  <si>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</si>
  <si>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</si>
  <si>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</si>
  <si>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</si>
  <si>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</si>
  <si>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</si>
  <si>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</si>
  <si>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</si>
  <si>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</si>
  <si>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</si>
  <si>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</si>
  <si>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</si>
  <si>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</si>
  <si>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</si>
  <si>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</si>
  <si>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</si>
  <si>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</si>
  <si>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</si>
  <si>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</si>
  <si>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</si>
  <si>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</si>
  <si>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</si>
  <si>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</si>
  <si>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</si>
  <si>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</si>
  <si>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</si>
  <si>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</si>
  <si>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</si>
  <si>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</si>
  <si>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</si>
  <si>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</si>
  <si>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</si>
  <si>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</si>
  <si>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</si>
  <si>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</si>
  <si>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</si>
  <si>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</si>
  <si>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</si>
  <si>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</si>
  <si>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</si>
  <si>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</si>
  <si>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</si>
  <si>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</si>
  <si>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</si>
  <si>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</si>
  <si>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</si>
  <si>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</si>
  <si>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</si>
  <si>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</si>
  <si>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</si>
  <si>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</si>
  <si>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</si>
  <si>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</si>
  <si>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</si>
  <si>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</si>
  <si>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</si>
  <si>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</si>
  <si>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</si>
  <si>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</si>
  <si>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</si>
  <si>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</si>
  <si>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</si>
  <si>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</si>
  <si>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</si>
  <si>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</si>
  <si>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</si>
  <si>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</si>
  <si>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</si>
  <si>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</si>
  <si>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</si>
  <si>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</si>
  <si>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</si>
  <si>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</si>
  <si>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</si>
  <si>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</si>
  <si>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</si>
  <si>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</si>
  <si>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</si>
  <si>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</si>
  <si>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</si>
  <si>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</si>
  <si>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</si>
  <si>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</si>
  <si>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</si>
  <si>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</si>
  <si>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</si>
  <si>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</si>
  <si>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</si>
  <si>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</si>
  <si>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</si>
  <si>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</si>
  <si>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</si>
  <si>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</si>
  <si>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</si>
  <si>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</si>
  <si>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</si>
  <si>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</si>
  <si>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</si>
  <si>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</si>
  <si>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</si>
  <si>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</si>
  <si>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</si>
  <si>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</si>
  <si>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</si>
  <si>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</si>
  <si>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</si>
  <si>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</si>
  <si>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</si>
  <si>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</si>
  <si>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</si>
  <si>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</si>
  <si>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</si>
  <si>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</si>
  <si>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</si>
  <si>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</si>
  <si>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</si>
  <si>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</si>
  <si>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</si>
  <si>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</si>
  <si>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</si>
  <si>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</si>
  <si>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</si>
  <si>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</si>
  <si>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</si>
  <si>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</si>
  <si>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</si>
  <si>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</si>
  <si>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</si>
  <si>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</si>
  <si>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</si>
  <si>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</si>
  <si>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</si>
  <si>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</si>
  <si>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</si>
  <si>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</si>
  <si>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</si>
  <si>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</si>
  <si>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</si>
  <si>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</si>
  <si>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</si>
  <si>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</si>
  <si>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</si>
  <si>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</si>
  <si>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</si>
  <si>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</si>
  <si>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</si>
  <si>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</si>
  <si>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</si>
  <si>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</si>
  <si>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</si>
  <si>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</si>
  <si>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</si>
  <si>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</si>
  <si>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</si>
  <si>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</si>
  <si>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</si>
  <si>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</si>
  <si>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</si>
  <si>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</si>
  <si>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</si>
  <si>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</si>
  <si>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</si>
  <si>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</si>
  <si>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</si>
  <si>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</si>
  <si>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</si>
  <si>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</si>
  <si>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</si>
  <si>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</si>
  <si>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</si>
  <si>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</si>
  <si>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</si>
  <si>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</si>
  <si>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</si>
  <si>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</si>
  <si>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</si>
  <si>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</si>
  <si>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</si>
  <si>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</si>
  <si>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</si>
  <si>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</si>
  <si>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</si>
  <si>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</si>
  <si>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</si>
  <si>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</si>
  <si>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</si>
  <si>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</si>
  <si>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</si>
  <si>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</si>
  <si>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</si>
  <si>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</si>
  <si>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</si>
  <si>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</si>
  <si>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</si>
  <si>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</si>
  <si>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</si>
  <si>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</si>
  <si>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</si>
  <si>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</si>
  <si>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</si>
  <si>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</si>
  <si>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</si>
  <si>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</si>
  <si>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</si>
  <si>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</si>
  <si>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</si>
  <si>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</si>
  <si>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</si>
  <si>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</si>
  <si>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</si>
  <si>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</si>
  <si>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</si>
  <si>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</si>
  <si>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</si>
  <si>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</si>
  <si>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</si>
  <si>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</si>
  <si>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</si>
  <si>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</si>
  <si>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</si>
  <si>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</si>
  <si>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</si>
  <si>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</si>
  <si>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</si>
  <si>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</si>
  <si>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</si>
  <si>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</si>
  <si>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</si>
  <si>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</si>
  <si>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</si>
  <si>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</si>
  <si>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</si>
  <si>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</si>
  <si>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</si>
  <si>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</si>
  <si>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</si>
  <si>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</si>
  <si>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</si>
  <si>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</si>
  <si>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</si>
  <si>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</si>
  <si>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</si>
  <si>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</si>
  <si>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</si>
  <si>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</si>
  <si>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</si>
  <si>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</si>
  <si>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</si>
  <si>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</si>
  <si>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</si>
  <si>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</si>
  <si>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</si>
  <si>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</si>
  <si>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</si>
  <si>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</si>
  <si>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</si>
  <si>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</si>
  <si>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</si>
  <si>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</si>
  <si>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</si>
  <si>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</si>
  <si>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</si>
  <si>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</si>
  <si>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</si>
  <si>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</si>
  <si>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</si>
  <si>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</si>
  <si>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</si>
  <si>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</si>
  <si>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</si>
  <si>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</si>
  <si>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</si>
  <si>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</si>
  <si>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</si>
  <si>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</si>
  <si>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</si>
  <si>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</si>
  <si>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</si>
  <si>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</si>
  <si>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</si>
  <si>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</si>
  <si>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</si>
  <si>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</si>
  <si>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</si>
  <si>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</si>
  <si>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</si>
  <si>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</si>
  <si>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</si>
  <si>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</si>
  <si>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</si>
  <si>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</si>
  <si>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</si>
  <si>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</si>
  <si>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</si>
  <si>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</si>
  <si>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</si>
  <si>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</si>
  <si>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</si>
  <si>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</si>
  <si>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</si>
  <si>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</si>
  <si>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</si>
  <si>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</si>
  <si>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</si>
  <si>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</si>
  <si>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</si>
  <si>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</si>
  <si>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</si>
  <si>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</si>
  <si>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</si>
  <si>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</si>
  <si>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</si>
  <si>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</si>
  <si>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</si>
  <si>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</si>
  <si>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</si>
  <si>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</si>
  <si>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</si>
  <si>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</si>
  <si>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</si>
  <si>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</si>
  <si>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</si>
  <si>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</si>
  <si>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</si>
  <si>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</si>
  <si>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</si>
  <si>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</si>
  <si>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</si>
  <si>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</si>
  <si>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</si>
  <si>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</si>
  <si>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</si>
  <si>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</si>
  <si>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</si>
  <si>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</si>
  <si>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</si>
  <si>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</si>
  <si>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</si>
  <si>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</si>
  <si>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</si>
  <si>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</si>
  <si>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</si>
  <si>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</si>
  <si>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</si>
  <si>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</si>
  <si>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</si>
  <si>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</si>
  <si>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</si>
  <si>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</si>
  <si>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</si>
  <si>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</si>
  <si>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</si>
  <si>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</si>
  <si>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</si>
  <si>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</si>
  <si>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</si>
  <si>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</si>
  <si>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</si>
  <si>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</si>
  <si>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</si>
  <si>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</si>
  <si>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</si>
  <si>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</si>
  <si>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</si>
  <si>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</si>
  <si>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</si>
  <si>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</si>
  <si>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</si>
  <si>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</si>
  <si>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</si>
  <si>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</si>
  <si>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</si>
  <si>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</si>
  <si>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</si>
  <si>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</si>
  <si>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</si>
  <si>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</si>
  <si>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</si>
  <si>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</si>
  <si>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</si>
  <si>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</si>
  <si>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</si>
  <si>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</si>
  <si>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</si>
  <si>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</si>
  <si>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</si>
  <si>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</si>
  <si>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</si>
  <si>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</si>
  <si>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</si>
  <si>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</si>
  <si>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</si>
  <si>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</si>
  <si>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</si>
  <si>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</si>
  <si>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</si>
  <si>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</si>
  <si>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</si>
  <si>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</si>
  <si>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</si>
  <si>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</si>
  <si>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</si>
  <si>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</si>
  <si>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</si>
  <si>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</si>
  <si>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</si>
  <si>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</si>
  <si>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</si>
  <si>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</si>
  <si>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</si>
  <si>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</si>
  <si>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</si>
  <si>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</si>
  <si>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</si>
  <si>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</si>
  <si>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</si>
  <si>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</si>
  <si>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</si>
  <si>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</si>
  <si>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</si>
  <si>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</si>
  <si>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</si>
  <si>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</si>
  <si>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</si>
  <si>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</si>
  <si>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</si>
  <si>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</si>
  <si>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</si>
  <si>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</si>
  <si>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</si>
  <si>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</si>
  <si>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</si>
  <si>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</si>
  <si>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</si>
  <si>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</si>
  <si>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</si>
  <si>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</si>
  <si>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</si>
  <si>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</si>
  <si>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</si>
  <si>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</si>
  <si>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</si>
  <si>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</si>
  <si>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</si>
  <si>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</si>
  <si>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</si>
  <si>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</si>
  <si>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</si>
  <si>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</si>
  <si>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</si>
  <si>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</si>
  <si>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</si>
  <si>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</si>
  <si>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</si>
  <si>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</si>
  <si>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</si>
  <si>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</si>
  <si>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</si>
  <si>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</si>
  <si>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</si>
  <si>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</si>
  <si>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</si>
  <si>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</si>
  <si>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</si>
  <si>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</si>
  <si>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</si>
  <si>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</si>
  <si>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</si>
  <si>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</si>
  <si>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</si>
  <si>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</si>
  <si>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</si>
  <si>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</si>
  <si>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</si>
  <si>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</si>
  <si>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</si>
  <si>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</si>
  <si>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</si>
  <si>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</si>
  <si>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</si>
  <si>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</si>
  <si>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</si>
  <si>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</si>
  <si>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</si>
  <si>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</si>
  <si>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</si>
  <si>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</si>
  <si>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</si>
  <si>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</si>
  <si>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</si>
  <si>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</si>
  <si>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</si>
  <si>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</si>
  <si>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</si>
  <si>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</si>
  <si>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</si>
  <si>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</si>
  <si>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</si>
  <si>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</si>
  <si>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</si>
  <si>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</si>
  <si>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</si>
  <si>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</si>
  <si>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</si>
  <si>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</si>
  <si>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</si>
  <si>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</si>
  <si>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</si>
  <si>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</si>
  <si>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</si>
  <si>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</si>
  <si>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</si>
  <si>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</si>
  <si>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</si>
  <si>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</si>
  <si>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</si>
  <si>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</si>
  <si>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</si>
  <si>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</si>
  <si>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</si>
  <si>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</si>
  <si>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</si>
  <si>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</si>
  <si>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</si>
  <si>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</si>
  <si>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</si>
  <si>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</si>
  <si>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</si>
  <si>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</si>
  <si>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</si>
  <si>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</si>
  <si>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</si>
  <si>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</si>
  <si>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</si>
  <si>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</si>
  <si>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</si>
  <si>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</si>
  <si>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</si>
  <si>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</si>
  <si>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</si>
  <si>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</si>
  <si>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</si>
  <si>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</si>
  <si>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</si>
  <si>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</si>
  <si>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</si>
  <si>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</si>
  <si>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</si>
  <si>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</si>
  <si>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</si>
  <si>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</si>
  <si>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</si>
  <si>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</si>
  <si>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</si>
  <si>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</si>
  <si>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</si>
  <si>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</si>
  <si>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</si>
  <si>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</si>
  <si>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</si>
  <si>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</si>
  <si>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</si>
  <si>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</si>
  <si>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</si>
  <si>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</si>
  <si>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</si>
  <si>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</si>
  <si>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</si>
  <si>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</si>
  <si>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</si>
  <si>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</si>
  <si>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</si>
  <si>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</si>
  <si>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</si>
  <si>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</si>
  <si>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</si>
  <si>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</si>
  <si>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</si>
  <si>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</si>
  <si>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</si>
  <si>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</si>
  <si>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</si>
  <si>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</si>
  <si>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</si>
  <si>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</si>
  <si>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</si>
  <si>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</si>
  <si>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</si>
  <si>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</si>
  <si>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</si>
  <si>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</si>
  <si>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</si>
  <si>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</si>
  <si>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</si>
  <si>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</si>
  <si>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</si>
  <si>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</si>
  <si>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</si>
  <si>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</si>
  <si>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</si>
  <si>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</si>
  <si>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</si>
  <si>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</si>
  <si>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</si>
  <si>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</si>
  <si>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</si>
  <si>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</si>
  <si>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</si>
  <si>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</si>
  <si>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</si>
  <si>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</si>
  <si>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</si>
  <si>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</si>
  <si>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</si>
  <si>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</si>
  <si>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</si>
  <si>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</si>
  <si>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</si>
  <si>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</si>
  <si>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</si>
  <si>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</si>
  <si>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</si>
  <si>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</si>
  <si>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</si>
  <si>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</si>
  <si>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</si>
  <si>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</si>
  <si>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</si>
  <si>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</si>
  <si>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</si>
  <si>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</si>
  <si>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</si>
  <si>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</si>
  <si>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</si>
  <si>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</si>
  <si>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</si>
  <si>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</si>
  <si>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</si>
  <si>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</si>
  <si>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</si>
  <si>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</si>
  <si>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</si>
  <si>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</si>
  <si>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</si>
  <si>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</si>
  <si>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</si>
  <si>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</si>
  <si>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</si>
  <si>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</si>
  <si>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</si>
  <si>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</si>
  <si>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</si>
  <si>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</si>
  <si>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</si>
  <si>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</si>
  <si>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</si>
  <si>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</si>
  <si>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</si>
  <si>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</si>
  <si>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</si>
  <si>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</si>
  <si>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</si>
  <si>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</si>
  <si>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</si>
  <si>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</si>
  <si>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</si>
  <si>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</si>
  <si>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</si>
  <si>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</si>
  <si>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</si>
  <si>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</si>
  <si>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</si>
  <si>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</si>
  <si>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</si>
  <si>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</si>
  <si>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</si>
  <si>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</si>
  <si>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</si>
  <si>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</si>
  <si>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</si>
  <si>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</si>
  <si>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</si>
  <si>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</si>
  <si>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</si>
  <si>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</si>
  <si>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</si>
  <si>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</si>
  <si>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</si>
  <si>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</si>
  <si>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</si>
  <si>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</si>
  <si>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</si>
  <si>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</si>
  <si>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</si>
  <si>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</si>
  <si>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</si>
  <si>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</si>
  <si>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</si>
  <si>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</si>
  <si>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</si>
  <si>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</si>
  <si>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</si>
  <si>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</si>
  <si>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</si>
  <si>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</si>
  <si>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</si>
  <si>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</si>
  <si>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</si>
  <si>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</si>
  <si>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</si>
  <si>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</si>
  <si>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</si>
  <si>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</si>
  <si>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</si>
  <si>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</si>
  <si>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</si>
  <si>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</si>
  <si>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</si>
  <si>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</si>
  <si>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</si>
  <si>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</si>
  <si>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</si>
  <si>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</si>
  <si>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</si>
  <si>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</si>
  <si>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</si>
  <si>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</si>
  <si>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</si>
  <si>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</si>
  <si>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</si>
  <si>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</si>
  <si>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</si>
  <si>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</si>
  <si>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</si>
  <si>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</si>
  <si>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</si>
  <si>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</si>
  <si>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</si>
  <si>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</si>
  <si>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</si>
  <si>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</si>
  <si>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</si>
  <si>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</si>
  <si>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</si>
  <si>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</si>
  <si>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</si>
  <si>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</si>
  <si>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</si>
  <si>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</si>
  <si>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</si>
  <si>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</si>
  <si>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</si>
  <si>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</si>
  <si>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</si>
  <si>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</si>
  <si>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</si>
  <si>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</si>
  <si>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</si>
  <si>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</si>
  <si>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</si>
  <si>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</si>
  <si>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</si>
  <si>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</si>
  <si>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</si>
  <si>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</si>
  <si>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</si>
  <si>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</si>
  <si>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</si>
  <si>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</si>
  <si>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</si>
  <si>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</si>
  <si>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</si>
  <si>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</si>
  <si>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</si>
  <si>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</si>
  <si>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</si>
  <si>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</si>
  <si>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</si>
  <si>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</si>
  <si>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</si>
  <si>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</si>
  <si>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</si>
  <si>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</si>
  <si>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</si>
  <si>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</si>
  <si>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</si>
  <si>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</si>
  <si>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</si>
  <si>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</si>
  <si>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</si>
  <si>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</si>
  <si>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</si>
  <si>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</si>
  <si>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</si>
  <si>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</si>
  <si>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</si>
  <si>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</si>
  <si>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</si>
  <si>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</si>
  <si>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</si>
  <si>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</si>
  <si>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</si>
  <si>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</si>
  <si>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</si>
  <si>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</si>
  <si>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</si>
  <si>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</si>
  <si>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</si>
  <si>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</si>
  <si>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</si>
  <si>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</si>
  <si>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</si>
  <si>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</si>
  <si>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</si>
  <si>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</si>
  <si>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</si>
  <si>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</si>
  <si>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</si>
  <si>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</si>
  <si>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</si>
  <si>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</si>
  <si>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</si>
  <si>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</si>
  <si>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</si>
  <si>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</si>
  <si>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</si>
  <si>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</si>
  <si>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</si>
  <si>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</si>
  <si>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</si>
  <si>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</si>
  <si>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</si>
  <si>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</si>
  <si>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</si>
  <si>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</si>
  <si>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</si>
  <si>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</si>
  <si>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</si>
  <si>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</si>
  <si>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</si>
  <si>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</si>
  <si>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</si>
  <si>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</si>
  <si>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</si>
  <si>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</si>
  <si>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</si>
  <si>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</si>
  <si>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</si>
  <si>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</si>
  <si>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</si>
  <si>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</si>
  <si>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</si>
  <si>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</si>
  <si>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</si>
  <si>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</si>
  <si>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</si>
  <si>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</si>
  <si>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</si>
  <si>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</si>
  <si>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</si>
  <si>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</si>
  <si>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</si>
  <si>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</si>
  <si>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</si>
  <si>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</si>
  <si>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</si>
  <si>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</si>
  <si>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</si>
  <si>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</si>
  <si>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</si>
  <si>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</si>
  <si>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</si>
  <si>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</si>
  <si>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</si>
  <si>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</si>
  <si>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</si>
  <si>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</si>
  <si>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</si>
  <si>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</si>
  <si>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</si>
  <si>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</si>
  <si>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</si>
  <si>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</si>
  <si>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</si>
  <si>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</si>
  <si>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</si>
  <si>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</si>
  <si>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</si>
  <si>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</si>
  <si>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</si>
  <si>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</si>
  <si>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</si>
  <si>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</si>
  <si>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</si>
  <si>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</si>
  <si>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</si>
  <si>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</si>
  <si>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</si>
  <si>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</si>
  <si>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</si>
  <si>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</si>
  <si>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</si>
  <si>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</si>
  <si>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</si>
  <si>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</si>
  <si>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</si>
  <si>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</si>
  <si>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</si>
  <si>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</si>
  <si>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</si>
  <si>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</si>
  <si>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</si>
  <si>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</si>
  <si>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</si>
  <si>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</si>
  <si>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</si>
  <si>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</si>
  <si>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</si>
  <si>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</si>
  <si>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</si>
  <si>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</si>
  <si>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</si>
  <si>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</si>
  <si>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</si>
  <si>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</si>
  <si>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</si>
  <si>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</si>
  <si>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</si>
  <si>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</si>
  <si>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</si>
  <si>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</si>
  <si>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</si>
  <si>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</si>
  <si>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</si>
  <si>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</si>
  <si>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</si>
  <si>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</si>
  <si>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</si>
  <si>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</si>
  <si>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</si>
  <si>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</si>
  <si>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</si>
  <si>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</si>
  <si>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</si>
  <si>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</si>
  <si>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</si>
  <si>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</si>
  <si>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</si>
  <si>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</si>
  <si>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</si>
  <si>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</si>
  <si>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</si>
  <si>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</si>
  <si>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</si>
  <si>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</si>
  <si>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</si>
  <si>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</si>
  <si>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</si>
  <si>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</si>
  <si>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</si>
  <si>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</si>
  <si>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</si>
  <si>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</si>
  <si>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</si>
  <si>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</si>
  <si>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</si>
  <si>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</si>
  <si>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</si>
  <si>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</si>
  <si>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</si>
  <si>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</si>
  <si>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</si>
  <si>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</si>
  <si>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</si>
  <si>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</si>
  <si>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</si>
  <si>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</si>
  <si>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</si>
  <si>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</si>
  <si>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</si>
  <si>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</si>
  <si>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</si>
  <si>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</si>
  <si>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</si>
  <si>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</si>
  <si>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</si>
  <si>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</si>
  <si>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</si>
  <si>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</si>
  <si>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</si>
  <si>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</si>
  <si>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</si>
  <si>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</si>
  <si>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</si>
  <si>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</si>
  <si>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</si>
  <si>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</si>
  <si>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</si>
  <si>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</si>
  <si>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</si>
  <si>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</si>
  <si>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</si>
  <si>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</si>
  <si>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</si>
  <si>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</si>
  <si>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</si>
  <si>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</si>
  <si>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</si>
  <si>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</si>
  <si>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</si>
  <si>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</si>
  <si>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</si>
  <si>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</si>
  <si>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</si>
  <si>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</si>
  <si>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</si>
  <si>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</si>
  <si>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</si>
  <si>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</si>
  <si>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</si>
  <si>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</si>
  <si>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</si>
  <si>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</si>
  <si>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</si>
  <si>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</si>
  <si>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</si>
  <si>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</si>
  <si>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</si>
  <si>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</si>
  <si>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</si>
  <si>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</si>
  <si>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</si>
  <si>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</si>
  <si>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</si>
  <si>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</si>
  <si>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</si>
  <si>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</si>
  <si>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</si>
  <si>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</si>
  <si>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</si>
  <si>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</si>
  <si>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</si>
  <si>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</si>
  <si>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</si>
  <si>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</si>
  <si>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</si>
  <si>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</si>
  <si>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</si>
  <si>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</si>
  <si>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</si>
  <si>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</si>
  <si>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</si>
  <si>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</si>
  <si>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</si>
  <si>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</si>
  <si>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</si>
  <si>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</si>
  <si>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</si>
  <si>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</si>
  <si>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</si>
  <si>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</si>
  <si>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</si>
  <si>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</si>
  <si>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</si>
  <si>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</si>
  <si>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</si>
  <si>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</si>
  <si>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</si>
  <si>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</si>
  <si>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</si>
  <si>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</si>
  <si>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</si>
  <si>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</si>
  <si>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</si>
  <si>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</si>
  <si>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</si>
  <si>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</si>
  <si>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</si>
  <si>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</si>
  <si>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</si>
  <si>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</si>
  <si>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</si>
  <si>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</si>
  <si>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</si>
  <si>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</si>
  <si>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</si>
  <si>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</si>
  <si>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</si>
  <si>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</si>
  <si>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</si>
  <si>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</si>
  <si>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</si>
  <si>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</si>
  <si>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</si>
  <si>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</si>
  <si>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</si>
  <si>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</si>
  <si>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</si>
  <si>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</si>
  <si>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</si>
  <si>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</si>
  <si>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</si>
  <si>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</si>
  <si>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</si>
  <si>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</si>
  <si>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</si>
  <si>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</si>
  <si>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</si>
  <si>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</si>
  <si>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</si>
  <si>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</si>
  <si>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</si>
  <si>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</si>
  <si>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</si>
  <si>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</si>
  <si>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</si>
  <si>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</si>
  <si>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</si>
  <si>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</si>
  <si>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</si>
  <si>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</si>
  <si>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</si>
  <si>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</si>
  <si>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</si>
  <si>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</si>
  <si>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</si>
  <si>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</si>
  <si>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</si>
  <si>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</si>
  <si>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</si>
  <si>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</si>
  <si>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</si>
  <si>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</si>
  <si>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</si>
  <si>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</si>
  <si>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</si>
  <si>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</si>
  <si>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</si>
  <si>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</si>
  <si>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</si>
  <si>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</si>
  <si>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</si>
  <si>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</si>
  <si>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</si>
  <si>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</si>
  <si>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</si>
  <si>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</si>
  <si>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</si>
  <si>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</si>
  <si>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</si>
  <si>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</si>
  <si>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</si>
  <si>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</si>
  <si>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</si>
  <si>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</si>
  <si>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</si>
  <si>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</si>
  <si>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</si>
  <si>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</si>
  <si>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</si>
  <si>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</si>
  <si>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</si>
  <si>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</si>
  <si>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</si>
  <si>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</si>
  <si>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</si>
  <si>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</si>
  <si>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</si>
  <si>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</si>
  <si>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</si>
  <si>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</si>
  <si>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</si>
  <si>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</si>
  <si>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</si>
  <si>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</si>
  <si>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</si>
  <si>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</si>
  <si>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</si>
  <si>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</si>
  <si>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</si>
  <si>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</si>
  <si>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</si>
  <si>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</si>
  <si>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</si>
  <si>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</si>
  <si>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</si>
  <si>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</si>
  <si>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</si>
  <si>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</si>
  <si>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</si>
  <si>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</si>
  <si>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</si>
  <si>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</si>
  <si>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</si>
  <si>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</si>
  <si>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</si>
  <si>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</si>
  <si>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</si>
  <si>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</si>
  <si>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</si>
  <si>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</si>
  <si>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</si>
  <si>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</si>
  <si>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</si>
  <si>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</si>
  <si>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</si>
  <si>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</si>
  <si>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</si>
  <si>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</si>
  <si>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</si>
  <si>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</si>
  <si>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</si>
  <si>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</si>
  <si>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</si>
  <si>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</si>
  <si>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</si>
  <si>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</si>
  <si>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</si>
  <si>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</si>
  <si>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</si>
  <si>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</si>
  <si>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</si>
  <si>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</si>
  <si>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</si>
  <si>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</si>
  <si>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</si>
  <si>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</si>
  <si>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</si>
  <si>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</si>
  <si>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</si>
  <si>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</si>
  <si>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</si>
  <si>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</si>
  <si>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</si>
  <si>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</si>
  <si>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</si>
  <si>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</si>
  <si>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</si>
  <si>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</si>
  <si>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</si>
  <si>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</si>
  <si>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</si>
  <si>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</si>
  <si>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</si>
  <si>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</si>
  <si>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</si>
  <si>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</si>
  <si>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</si>
  <si>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</si>
  <si>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</si>
  <si>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</si>
  <si>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</si>
  <si>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</si>
  <si>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</si>
  <si>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</si>
  <si>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</si>
  <si>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</si>
  <si>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</si>
  <si>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</si>
  <si>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</si>
  <si>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</si>
  <si>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</si>
  <si>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</si>
  <si>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</si>
  <si>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</si>
  <si>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</si>
  <si>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</si>
  <si>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</si>
  <si>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</si>
  <si>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</si>
  <si>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</si>
  <si>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</si>
  <si>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</si>
  <si>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</si>
  <si>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</si>
  <si>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</si>
  <si>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</si>
  <si>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</si>
  <si>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</si>
  <si>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</si>
  <si>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</si>
  <si>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</si>
  <si>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</si>
  <si>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</si>
  <si>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</si>
  <si>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</si>
  <si>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</si>
  <si>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</si>
  <si>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</si>
  <si>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</si>
  <si>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</si>
  <si>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</si>
  <si>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</si>
  <si>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</si>
  <si>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</si>
  <si>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</si>
  <si>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</si>
  <si>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</si>
  <si>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</si>
  <si>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</si>
  <si>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</si>
  <si>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</si>
  <si>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</si>
  <si>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</si>
  <si>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</si>
  <si>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</si>
  <si>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</si>
  <si>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</si>
  <si>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</si>
  <si>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</si>
  <si>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</si>
  <si>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</si>
  <si>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</si>
  <si>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</si>
  <si>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</si>
  <si>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</si>
  <si>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</si>
  <si>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</si>
  <si>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</si>
  <si>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</si>
  <si>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</si>
  <si>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</si>
  <si>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</si>
  <si>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</si>
  <si>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</si>
  <si>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</si>
  <si>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</si>
  <si>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</si>
  <si>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</si>
  <si>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</si>
  <si>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</si>
  <si>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</si>
  <si>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</si>
  <si>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</si>
  <si>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</si>
  <si>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</si>
  <si>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</si>
  <si>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</si>
  <si>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</si>
  <si>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</si>
  <si>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</si>
  <si>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</si>
  <si>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</si>
  <si>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</si>
  <si>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</si>
  <si>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</si>
  <si>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</si>
  <si>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</si>
  <si>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</si>
  <si>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</si>
  <si>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</si>
  <si>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</si>
  <si>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</si>
  <si>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</si>
  <si>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</si>
  <si>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</si>
  <si>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</si>
  <si>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</si>
  <si>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</si>
  <si>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</si>
  <si>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</si>
  <si>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</si>
  <si>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</si>
  <si>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</si>
  <si>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</si>
  <si>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</si>
  <si>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</si>
  <si>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</si>
  <si>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</si>
  <si>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</si>
  <si>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</si>
  <si>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</si>
  <si>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</si>
  <si>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</si>
  <si>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</si>
  <si>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</si>
  <si>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</si>
  <si>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</si>
  <si>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</si>
  <si>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</si>
  <si>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</si>
  <si>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</si>
  <si>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</si>
  <si>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</si>
  <si>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</si>
  <si>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</si>
  <si>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</si>
  <si>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</si>
  <si>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</si>
  <si>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</si>
  <si>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</si>
  <si>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</si>
  <si>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</si>
  <si>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</si>
  <si>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</si>
  <si>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</si>
  <si>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</si>
  <si>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</si>
  <si>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</si>
  <si>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</si>
  <si>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</si>
  <si>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</si>
  <si>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</si>
  <si>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</si>
  <si>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</si>
  <si>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</si>
  <si>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</si>
  <si>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</si>
  <si>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</si>
  <si>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</si>
  <si>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</si>
  <si>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</si>
  <si>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</si>
  <si>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</si>
  <si>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</si>
  <si>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</si>
  <si>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</si>
  <si>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</si>
  <si>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</si>
  <si>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</si>
  <si>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</si>
  <si>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</si>
  <si>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</si>
  <si>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</si>
  <si>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</si>
  <si>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</si>
  <si>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</si>
  <si>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</si>
  <si>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</si>
  <si>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</si>
  <si>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</si>
  <si>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</si>
  <si>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</si>
  <si>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</si>
  <si>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</si>
  <si>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</si>
  <si>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</si>
  <si>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</si>
  <si>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</si>
  <si>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</si>
  <si>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</si>
  <si>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</si>
  <si>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</si>
  <si>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</si>
  <si>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</si>
  <si>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</si>
  <si>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</si>
  <si>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</si>
  <si>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</si>
  <si>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</si>
  <si>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</si>
  <si>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</si>
  <si>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</si>
  <si>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</si>
  <si>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</si>
  <si>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</si>
  <si>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</si>
  <si>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</si>
  <si>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</si>
  <si>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</si>
  <si>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</si>
  <si>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</si>
  <si>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</si>
  <si>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</si>
  <si>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</si>
  <si>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</si>
  <si>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</si>
  <si>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</si>
  <si>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</si>
  <si>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</si>
  <si>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</si>
  <si>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</si>
  <si>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</si>
  <si>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</si>
  <si>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</si>
  <si>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</si>
  <si>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</si>
  <si>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</si>
  <si>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</si>
  <si>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</si>
  <si>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</si>
  <si>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</si>
  <si>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</si>
  <si>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</si>
  <si>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</si>
  <si>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</si>
  <si>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</si>
  <si>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</si>
  <si>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</si>
  <si>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</si>
  <si>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</si>
  <si>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</si>
  <si>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</si>
  <si>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</si>
  <si>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</si>
  <si>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</si>
  <si>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</si>
  <si>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</si>
  <si>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</si>
  <si>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</si>
  <si>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</si>
  <si>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</si>
  <si>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</si>
  <si>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</si>
  <si>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</si>
  <si>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</si>
  <si>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</si>
  <si>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</si>
  <si>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</si>
  <si>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</si>
  <si>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</si>
  <si>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</si>
  <si>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</si>
  <si>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</si>
  <si>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</si>
  <si>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</si>
  <si>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</si>
  <si>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</si>
  <si>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</si>
  <si>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</si>
  <si>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</si>
  <si>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</si>
  <si>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</si>
  <si>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</si>
  <si>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</si>
  <si>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</si>
  <si>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</si>
  <si>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</si>
  <si>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</si>
  <si>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</si>
  <si>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</si>
  <si>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</si>
  <si>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</si>
  <si>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</si>
  <si>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</si>
  <si>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</si>
  <si>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</si>
  <si>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</si>
  <si>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</si>
  <si>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</si>
  <si>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</si>
  <si>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</si>
  <si>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</si>
  <si>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</si>
  <si>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</si>
  <si>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</si>
  <si>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</si>
  <si>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</si>
  <si>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</si>
  <si>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</si>
  <si>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</si>
  <si>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</si>
  <si>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</si>
  <si>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</si>
  <si>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</si>
  <si>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</si>
  <si>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</si>
  <si>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</si>
  <si>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</si>
  <si>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</si>
  <si>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</si>
  <si>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</si>
  <si>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</si>
  <si>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</si>
  <si>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</si>
  <si>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</si>
  <si>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</si>
  <si>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</si>
  <si>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</si>
  <si>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</si>
  <si>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</si>
  <si>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</si>
  <si>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</si>
  <si>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</si>
  <si>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</si>
  <si>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</si>
  <si>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</si>
  <si>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</si>
  <si>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</si>
  <si>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</si>
  <si>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</si>
  <si>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</si>
  <si>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</si>
  <si>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</si>
  <si>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</si>
  <si>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</si>
  <si>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</si>
  <si>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</si>
  <si>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</si>
  <si>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</si>
  <si>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</si>
  <si>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</si>
  <si>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</si>
  <si>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</si>
  <si>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</si>
  <si>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</si>
  <si>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</si>
  <si>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</si>
  <si>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</si>
  <si>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</si>
  <si>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</si>
  <si>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</si>
  <si>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</si>
  <si>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</si>
  <si>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</si>
  <si>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</si>
  <si>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</si>
  <si>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</si>
  <si>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</si>
  <si>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</si>
  <si>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</si>
  <si>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</si>
  <si>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</si>
  <si>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</si>
  <si>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</si>
  <si>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</si>
  <si>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</si>
  <si>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</si>
  <si>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</si>
  <si>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</si>
  <si>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</si>
  <si>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</si>
  <si>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</si>
  <si>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</si>
  <si>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</si>
  <si>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</si>
  <si>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</si>
  <si>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</si>
  <si>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</si>
  <si>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</si>
  <si>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</si>
  <si>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</si>
  <si>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</si>
  <si>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</si>
  <si>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</si>
  <si>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</si>
  <si>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</si>
  <si>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</si>
  <si>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</si>
  <si>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</si>
  <si>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</si>
  <si>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</si>
  <si>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</si>
  <si>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</si>
  <si>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</si>
  <si>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</si>
  <si>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</si>
  <si>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</si>
  <si>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</si>
  <si>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</si>
  <si>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</si>
  <si>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</si>
  <si>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</si>
  <si>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</si>
  <si>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</si>
  <si>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</si>
  <si>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</si>
  <si>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</si>
  <si>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</si>
  <si>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</si>
  <si>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</si>
  <si>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</si>
  <si>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</si>
  <si>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</si>
  <si>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</si>
  <si>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</si>
  <si>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</si>
  <si>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</si>
  <si>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</si>
  <si>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</si>
  <si>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</si>
  <si>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</si>
  <si>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</si>
  <si>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</si>
  <si>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</si>
  <si>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</si>
  <si>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</si>
  <si>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</si>
  <si>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</si>
  <si>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</si>
  <si>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</si>
  <si>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</si>
  <si>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</si>
  <si>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</si>
  <si>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</si>
  <si>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</si>
  <si>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</si>
  <si>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</si>
  <si>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</si>
  <si>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</si>
  <si>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</si>
  <si>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</si>
  <si>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</si>
  <si>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</si>
  <si>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</si>
  <si>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</si>
  <si>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</si>
  <si>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</si>
  <si>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</si>
  <si>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</si>
  <si>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</si>
  <si>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</si>
  <si>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</si>
  <si>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</si>
  <si>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</si>
  <si>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</si>
  <si>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</si>
  <si>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</si>
  <si>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</si>
  <si>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</si>
  <si>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</si>
  <si>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</si>
  <si>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</si>
  <si>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</si>
  <si>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</si>
  <si>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</si>
  <si>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</si>
  <si>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</si>
  <si>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</si>
  <si>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</si>
  <si>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</si>
  <si>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</si>
  <si>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</si>
  <si>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</si>
  <si>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</si>
  <si>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</si>
  <si>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</si>
  <si>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</si>
  <si>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</si>
  <si>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</si>
  <si>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</si>
  <si>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</si>
  <si>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</si>
  <si>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</si>
  <si>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</si>
  <si>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</si>
  <si>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</si>
  <si>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</si>
  <si>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</si>
  <si>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</si>
  <si>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</si>
  <si>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</si>
  <si>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</si>
  <si>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</si>
  <si>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</si>
  <si>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</si>
  <si>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</si>
  <si>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</si>
  <si>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</si>
  <si>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</si>
  <si>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</si>
  <si>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</si>
  <si>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</si>
  <si>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</si>
  <si>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</si>
  <si>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</si>
  <si>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</si>
  <si>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</si>
  <si>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</si>
  <si>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</si>
  <si>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</si>
  <si>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</si>
  <si>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</si>
  <si>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</si>
  <si>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</si>
  <si>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</si>
  <si>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</si>
  <si>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</si>
  <si>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</si>
  <si>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</si>
  <si>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</si>
  <si>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</si>
  <si>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</si>
  <si>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</si>
  <si>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</si>
  <si>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</si>
  <si>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</si>
  <si>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</si>
  <si>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</si>
  <si>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</si>
  <si>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</si>
  <si>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</si>
  <si>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</si>
  <si>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</si>
  <si>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</si>
  <si>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</si>
  <si>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</si>
  <si>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</si>
  <si>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</si>
  <si>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</si>
  <si>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</si>
  <si>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</si>
  <si>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</si>
  <si>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</si>
  <si>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</si>
  <si>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</si>
  <si>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</si>
  <si>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</si>
  <si>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</si>
  <si>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</si>
  <si>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</si>
  <si>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</si>
  <si>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</si>
  <si>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</si>
  <si>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</si>
  <si>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</si>
  <si>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</si>
  <si>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</si>
  <si>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</si>
  <si>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</si>
  <si>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</si>
  <si>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</si>
  <si>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</si>
  <si>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</si>
  <si>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</si>
  <si>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</si>
  <si>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</si>
  <si>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</si>
  <si>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</si>
  <si>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</si>
  <si>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</si>
  <si>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</si>
  <si>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</si>
  <si>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</si>
  <si>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</si>
  <si>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</si>
  <si>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</si>
  <si>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</si>
  <si>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</si>
  <si>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</si>
  <si>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</si>
  <si>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</si>
  <si>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</si>
  <si>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</si>
  <si>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</si>
  <si>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</si>
  <si>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</si>
  <si>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</si>
  <si>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</si>
  <si>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</si>
  <si>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</si>
  <si>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</si>
  <si>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</si>
  <si>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</si>
  <si>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</si>
  <si>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</si>
  <si>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</si>
  <si>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</si>
  <si>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</si>
  <si>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</si>
  <si>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</si>
  <si>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</si>
  <si>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</si>
  <si>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</si>
  <si>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</si>
  <si>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</si>
  <si>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</si>
  <si>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</si>
  <si>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</si>
  <si>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</si>
  <si>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</si>
  <si>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</si>
  <si>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</si>
  <si>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</si>
  <si>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</si>
  <si>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</si>
  <si>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</si>
  <si>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</si>
  <si>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</si>
  <si>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</si>
  <si>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</si>
  <si>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</si>
  <si>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</si>
  <si>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</si>
  <si>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</si>
  <si>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</si>
  <si>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</si>
  <si>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</si>
  <si>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</si>
  <si>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</si>
  <si>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</si>
  <si>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</si>
  <si>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</si>
  <si>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</si>
  <si>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</si>
  <si>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</si>
  <si>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</si>
  <si>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</si>
  <si>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</si>
  <si>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</si>
  <si>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</si>
  <si>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</si>
  <si>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</si>
  <si>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</si>
  <si>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</si>
  <si>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</si>
  <si>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</si>
  <si>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</si>
  <si>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</si>
  <si>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</si>
  <si>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</si>
  <si>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</si>
  <si>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</si>
  <si>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</si>
  <si>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</si>
  <si>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</si>
  <si>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</si>
  <si>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</si>
  <si>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</si>
  <si>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</si>
  <si>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</si>
  <si>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</si>
  <si>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</si>
  <si>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</si>
  <si>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</si>
  <si>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</si>
  <si>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</si>
  <si>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</si>
  <si>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</si>
  <si>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</si>
  <si>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</si>
  <si>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</si>
  <si>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</si>
  <si>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</si>
  <si>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</si>
  <si>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</si>
  <si>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</si>
  <si>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</si>
  <si>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</si>
  <si>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</si>
  <si>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</si>
  <si>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</si>
  <si>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</si>
  <si>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</si>
  <si>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</si>
  <si>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</si>
  <si>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</si>
  <si>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</si>
  <si>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</si>
  <si>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</si>
  <si>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</si>
  <si>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</si>
  <si>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</si>
  <si>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</si>
  <si>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</si>
  <si>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</si>
  <si>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</si>
  <si>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</si>
  <si>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</si>
  <si>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</si>
  <si>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</si>
  <si>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</si>
  <si>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</si>
  <si>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</si>
  <si>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</si>
  <si>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</si>
  <si>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</si>
  <si>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</si>
  <si>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</si>
  <si>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</si>
  <si>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</si>
  <si>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</si>
  <si>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</si>
  <si>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</si>
  <si>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</si>
  <si>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</si>
  <si>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</si>
  <si>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</si>
  <si>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</si>
  <si>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</si>
  <si>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</si>
  <si>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</si>
  <si>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</si>
  <si>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</si>
  <si>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</si>
  <si>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</si>
  <si>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</si>
  <si>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</si>
  <si>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</si>
  <si>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</si>
  <si>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</si>
  <si>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</si>
  <si>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</si>
  <si>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</si>
  <si>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</si>
  <si>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</si>
  <si>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</si>
  <si>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</si>
  <si>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</si>
  <si>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</si>
  <si>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</si>
  <si>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</si>
  <si>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</si>
  <si>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</si>
  <si>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</si>
  <si>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</si>
  <si>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</si>
  <si>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</si>
  <si>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</si>
  <si>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</si>
  <si>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</si>
  <si>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</si>
  <si>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</si>
  <si>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</si>
  <si>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</si>
  <si>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</si>
  <si>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</si>
  <si>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</si>
  <si>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</si>
  <si>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</si>
  <si>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</si>
  <si>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</si>
  <si>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</si>
  <si>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</si>
  <si>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</si>
  <si>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</si>
  <si>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</si>
  <si>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</si>
  <si>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</si>
  <si>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</si>
  <si>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</si>
  <si>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</si>
  <si>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</si>
  <si>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</si>
  <si>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</si>
  <si>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</si>
  <si>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</si>
  <si>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</si>
  <si>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</si>
  <si>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</si>
  <si>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</si>
  <si>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</si>
  <si>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</si>
  <si>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</si>
  <si>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</si>
  <si>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</si>
  <si>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</si>
  <si>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</si>
  <si>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</si>
  <si>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</si>
  <si>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</si>
  <si>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</si>
  <si>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</si>
  <si>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</si>
  <si>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</si>
  <si>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</si>
  <si>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</si>
  <si>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</si>
  <si>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</si>
  <si>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</si>
  <si>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</si>
  <si>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</si>
  <si>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</si>
  <si>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</si>
  <si>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</si>
  <si>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</si>
  <si>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</si>
  <si>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</si>
  <si>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</si>
  <si>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</si>
  <si>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</si>
  <si>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</si>
  <si>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</si>
  <si>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</si>
  <si>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</si>
  <si>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</si>
  <si>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</si>
  <si>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</si>
  <si>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</si>
  <si>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</si>
  <si>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</si>
  <si>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</si>
  <si>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</si>
  <si>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</si>
  <si>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</si>
  <si>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</si>
  <si>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</si>
  <si>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</si>
  <si>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</si>
  <si>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</si>
  <si>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</si>
  <si>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</si>
  <si>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</si>
  <si>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</si>
  <si>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</si>
  <si>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</si>
  <si>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</si>
  <si>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</si>
  <si>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</si>
  <si>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</si>
  <si>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</si>
  <si>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</si>
  <si>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</si>
  <si>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</si>
  <si>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</si>
  <si>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</si>
  <si>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</si>
  <si>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</si>
  <si>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</si>
  <si>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</si>
  <si>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</si>
  <si>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</si>
  <si>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</si>
  <si>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</si>
  <si>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</si>
  <si>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</si>
  <si>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</si>
  <si>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</si>
  <si>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</si>
  <si>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</si>
  <si>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</si>
  <si>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</si>
  <si>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</si>
  <si>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</si>
  <si>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</si>
  <si>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</si>
  <si>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</si>
  <si>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</si>
  <si>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</si>
  <si>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</si>
  <si>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</si>
  <si>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</si>
  <si>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</si>
  <si>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</si>
  <si>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</si>
  <si>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</si>
  <si>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</si>
  <si>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</si>
  <si>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</si>
  <si>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</si>
  <si>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</si>
  <si>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</si>
  <si>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</si>
  <si>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</si>
  <si>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</si>
  <si>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</si>
  <si>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</si>
  <si>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</si>
  <si>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</si>
  <si>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</si>
  <si>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</si>
  <si>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</si>
  <si>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</si>
  <si>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</si>
  <si>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</si>
  <si>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</si>
  <si>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</si>
  <si>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</si>
  <si>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</si>
  <si>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</si>
  <si>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</si>
  <si>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</si>
  <si>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</si>
  <si>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</si>
  <si>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</si>
  <si>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</si>
  <si>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</si>
  <si>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</si>
  <si>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</si>
  <si>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</si>
  <si>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</si>
  <si>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</si>
  <si>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</si>
  <si>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</si>
  <si>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</si>
  <si>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</si>
  <si>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</si>
  <si>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</si>
  <si>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</si>
  <si>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</si>
  <si>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</si>
  <si>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</si>
  <si>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</si>
  <si>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</si>
  <si>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</si>
  <si>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</si>
  <si>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</si>
  <si>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</si>
  <si>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</si>
  <si>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</si>
  <si>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</si>
  <si>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</si>
  <si>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</si>
  <si>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</si>
  <si>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</si>
  <si>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</si>
  <si>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</si>
  <si>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</si>
  <si>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</si>
  <si>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</si>
  <si>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</si>
  <si>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</si>
  <si>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</si>
  <si>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</si>
  <si>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</si>
  <si>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</si>
  <si>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</si>
  <si>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</si>
  <si>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</si>
  <si>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</si>
  <si>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</si>
  <si>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</si>
  <si>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</si>
  <si>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</si>
  <si>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</si>
  <si>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</si>
  <si>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</si>
  <si>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</si>
  <si>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</si>
  <si>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</si>
  <si>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</si>
  <si>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</si>
  <si>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</si>
  <si>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</si>
  <si>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</si>
  <si>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</si>
  <si>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</si>
  <si>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</si>
  <si>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</si>
  <si>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</si>
  <si>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</si>
  <si>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</si>
  <si>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</si>
  <si>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</si>
  <si>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</si>
  <si>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</si>
  <si>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</si>
  <si>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</si>
  <si>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</si>
  <si>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</si>
  <si>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</si>
  <si>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</si>
  <si>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</si>
  <si>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</si>
  <si>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</si>
  <si>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</si>
  <si>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</si>
  <si>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</si>
  <si>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</si>
  <si>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</si>
  <si>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</si>
  <si>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</si>
  <si>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</si>
  <si>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</si>
  <si>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</si>
  <si>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</si>
  <si>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</si>
  <si>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</si>
  <si>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</si>
  <si>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</si>
  <si>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</si>
  <si>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</si>
  <si>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</si>
  <si>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</si>
  <si>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</si>
  <si>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</si>
  <si>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</si>
  <si>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</si>
  <si>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</si>
  <si>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</si>
  <si>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</si>
  <si>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</si>
  <si>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</si>
  <si>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</si>
  <si>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</si>
  <si>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</si>
  <si>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</si>
  <si>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</si>
  <si>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</si>
  <si>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</si>
  <si>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</si>
  <si>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</si>
  <si>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</si>
  <si>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</si>
  <si>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</si>
  <si>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</si>
  <si>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</si>
  <si>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</si>
  <si>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</si>
  <si>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</si>
  <si>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</si>
  <si>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</si>
  <si>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</si>
  <si>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</si>
  <si>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</si>
  <si>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</si>
  <si>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</si>
  <si>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</si>
  <si>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</si>
  <si>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</si>
  <si>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</si>
  <si>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</si>
  <si>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</si>
  <si>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</si>
  <si>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</si>
  <si>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</si>
  <si>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</si>
  <si>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</si>
  <si>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</si>
  <si>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</si>
  <si>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</si>
  <si>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</si>
  <si>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</si>
  <si>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</si>
  <si>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</si>
  <si>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</si>
  <si>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</si>
  <si>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</si>
  <si>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</si>
  <si>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</si>
  <si>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</si>
  <si>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</si>
  <si>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</si>
  <si>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</si>
  <si>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</si>
  <si>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</si>
  <si>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</si>
  <si>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</si>
  <si>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</si>
  <si>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</si>
  <si>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</si>
  <si>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</si>
  <si>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</si>
  <si>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</si>
  <si>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</si>
  <si>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</si>
  <si>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</si>
  <si>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</si>
  <si>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</si>
  <si>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</si>
  <si>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</si>
  <si>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</si>
  <si>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</si>
  <si>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</si>
  <si>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</si>
  <si>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</si>
  <si>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</si>
  <si>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</si>
  <si>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</si>
  <si>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</si>
  <si>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</si>
  <si>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</si>
  <si>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</si>
  <si>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</si>
  <si>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</si>
  <si>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</si>
  <si>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</si>
  <si>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</si>
  <si>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</si>
  <si>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</si>
  <si>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</si>
  <si>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</si>
  <si>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</si>
  <si>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</si>
  <si>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</si>
  <si>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</si>
  <si>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</si>
  <si>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</si>
  <si>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</si>
  <si>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</si>
  <si>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</si>
  <si>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</si>
  <si>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</si>
  <si>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</si>
  <si>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</si>
  <si>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</si>
  <si>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</si>
  <si>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</si>
  <si>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</si>
  <si>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</si>
  <si>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</si>
  <si>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</si>
  <si>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</si>
  <si>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</si>
  <si>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</si>
  <si>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</si>
  <si>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</si>
  <si>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</si>
  <si>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</si>
  <si>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</si>
  <si>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</si>
  <si>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</si>
  <si>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</si>
  <si>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</si>
  <si>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</si>
  <si>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</si>
  <si>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</si>
  <si>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</si>
  <si>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</si>
  <si>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</si>
  <si>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</si>
  <si>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</si>
  <si>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</si>
  <si>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</si>
  <si>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</si>
  <si>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</si>
  <si>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</si>
  <si>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</si>
  <si>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</si>
  <si>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</si>
  <si>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</si>
  <si>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</si>
  <si>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</si>
  <si>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</si>
  <si>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</si>
  <si>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</si>
  <si>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</si>
  <si>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</si>
  <si>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</si>
  <si>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</si>
  <si>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</si>
  <si>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</si>
  <si>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</si>
  <si>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</si>
  <si>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</si>
  <si>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</si>
  <si>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</si>
  <si>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</si>
  <si>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</si>
  <si>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</si>
  <si>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</si>
  <si>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</si>
  <si>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</si>
  <si>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</si>
  <si>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</si>
  <si>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</si>
  <si>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</si>
  <si>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</si>
  <si>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</si>
  <si>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</si>
  <si>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</si>
  <si>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</si>
  <si>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</si>
  <si>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</si>
  <si>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</si>
  <si>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</si>
  <si>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</si>
  <si>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</si>
  <si>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</si>
  <si>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</si>
  <si>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</si>
  <si>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</si>
  <si>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</si>
  <si>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</si>
  <si>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</si>
  <si>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</si>
  <si>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</si>
  <si>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</si>
  <si>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</si>
  <si>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</si>
  <si>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</si>
  <si>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</si>
  <si>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</si>
  <si>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</si>
  <si>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</si>
  <si>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</si>
  <si>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</si>
  <si>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</si>
  <si>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</si>
  <si>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</si>
  <si>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</si>
  <si>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</si>
  <si>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</si>
  <si>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</si>
  <si>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</si>
  <si>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</si>
  <si>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</si>
  <si>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</si>
  <si>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</si>
  <si>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</si>
  <si>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</si>
  <si>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</si>
  <si>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</si>
  <si>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</si>
  <si>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</si>
  <si>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</si>
  <si>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</si>
  <si>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</si>
  <si>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</si>
  <si>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</si>
  <si>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</si>
  <si>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</si>
  <si>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</si>
  <si>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</si>
  <si>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</si>
  <si>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</si>
  <si>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</si>
  <si>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</si>
  <si>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</si>
  <si>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</si>
  <si>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</si>
  <si>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</si>
  <si>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</si>
  <si>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</si>
  <si>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</si>
  <si>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</si>
  <si>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</si>
  <si>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</si>
  <si>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</si>
  <si>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</si>
  <si>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</si>
  <si>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</si>
  <si>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</si>
  <si>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</si>
  <si>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</si>
  <si>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</si>
  <si>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</si>
  <si>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</si>
  <si>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</si>
  <si>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</si>
  <si>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</si>
  <si>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</si>
  <si>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</si>
  <si>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</si>
  <si>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</si>
  <si>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</si>
  <si>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</si>
  <si>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</si>
  <si>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</si>
  <si>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</si>
  <si>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</si>
  <si>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</si>
  <si>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</si>
  <si>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</si>
  <si>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</si>
  <si>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</si>
  <si>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</si>
  <si>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</si>
  <si>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</si>
  <si>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</si>
  <si>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</si>
  <si>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</si>
  <si>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</si>
  <si>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</si>
  <si>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</si>
  <si>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</si>
  <si>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</si>
  <si>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</si>
  <si>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</si>
  <si>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</si>
  <si>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</si>
  <si>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</si>
  <si>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</si>
  <si>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</si>
  <si>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</si>
  <si>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</si>
  <si>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</si>
  <si>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</si>
  <si>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</si>
  <si>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</si>
  <si>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</si>
  <si>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</si>
  <si>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</si>
  <si>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</si>
  <si>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</si>
  <si>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</si>
  <si>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</si>
  <si>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</si>
  <si>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</si>
  <si>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</si>
  <si>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</si>
  <si>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</si>
  <si>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</si>
  <si>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</si>
  <si>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</si>
  <si>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</si>
  <si>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</si>
  <si>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</si>
  <si>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</si>
  <si>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</si>
  <si>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</si>
  <si>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</si>
  <si>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</si>
  <si>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</si>
  <si>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</si>
  <si>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</si>
  <si>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</si>
  <si>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</si>
  <si>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</si>
  <si>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</si>
  <si>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</si>
  <si>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</si>
  <si>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</si>
  <si>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</si>
  <si>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</si>
  <si>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</si>
  <si>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</si>
  <si>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</si>
  <si>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</si>
  <si>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</si>
  <si>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</si>
  <si>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</si>
  <si>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</si>
  <si>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</si>
  <si>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</si>
  <si>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</si>
  <si>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</si>
  <si>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</si>
  <si>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</si>
  <si>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</si>
  <si>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</si>
  <si>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</si>
  <si>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</si>
  <si>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</si>
  <si>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</si>
  <si>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</si>
  <si>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</si>
  <si>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</si>
  <si>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</si>
  <si>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</si>
  <si>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</si>
  <si>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</si>
  <si>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</si>
  <si>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</si>
  <si>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</si>
  <si>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</si>
  <si>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</si>
  <si>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</si>
  <si>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</si>
  <si>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</si>
  <si>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</si>
  <si>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</si>
  <si>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</si>
  <si>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</si>
  <si>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</si>
  <si>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</si>
  <si>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</si>
  <si>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</si>
  <si>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</si>
  <si>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</si>
  <si>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</si>
  <si>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</si>
  <si>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</si>
  <si>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</si>
  <si>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</si>
  <si>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</si>
  <si>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</si>
  <si>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</si>
  <si>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</si>
  <si>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</si>
  <si>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</si>
  <si>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</si>
  <si>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</si>
  <si>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</si>
  <si>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</si>
  <si>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</si>
  <si>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</si>
  <si>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</si>
  <si>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</si>
  <si>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</si>
  <si>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</si>
  <si>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</si>
  <si>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</si>
  <si>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</si>
  <si>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</si>
  <si>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</si>
  <si>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</si>
  <si>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</si>
  <si>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</si>
  <si>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</si>
  <si>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</si>
  <si>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</si>
  <si>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</si>
  <si>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</si>
  <si>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</si>
  <si>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</si>
  <si>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</si>
  <si>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</si>
  <si>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</si>
  <si>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</si>
  <si>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</si>
  <si>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</si>
  <si>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</si>
  <si>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</si>
  <si>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</si>
  <si>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</si>
  <si>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</si>
  <si>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</si>
  <si>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</si>
  <si>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</si>
  <si>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</si>
  <si>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</si>
  <si>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</si>
  <si>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</si>
  <si>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</si>
  <si>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</si>
  <si>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</si>
  <si>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</si>
  <si>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</si>
  <si>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</si>
  <si>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</si>
  <si>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</si>
  <si>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</si>
  <si>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</si>
  <si>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</si>
  <si>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</si>
  <si>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</si>
  <si>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</si>
  <si>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</si>
  <si>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</si>
  <si>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</si>
  <si>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</si>
  <si>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</si>
  <si>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</si>
  <si>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</si>
  <si>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</si>
  <si>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</si>
  <si>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</si>
  <si>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</si>
  <si>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</si>
  <si>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</si>
  <si>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</si>
  <si>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</si>
  <si>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</si>
  <si>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</si>
  <si>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</si>
  <si>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</si>
  <si>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</si>
  <si>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</si>
  <si>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</si>
  <si>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</si>
  <si>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</si>
  <si>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</si>
  <si>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</si>
  <si>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</si>
  <si>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</si>
  <si>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</si>
  <si>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</si>
  <si>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</si>
  <si>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</si>
  <si>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</si>
  <si>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</si>
  <si>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</si>
  <si>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</si>
  <si>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</si>
  <si>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</si>
  <si>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</si>
  <si>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</si>
  <si>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</si>
  <si>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</si>
  <si>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</si>
  <si>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</si>
  <si>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</si>
  <si>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</si>
  <si>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</si>
  <si>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</si>
  <si>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</si>
  <si>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</si>
  <si>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</si>
  <si>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</si>
  <si>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</si>
  <si>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</si>
  <si>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</si>
  <si>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</si>
  <si>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</si>
  <si>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</si>
  <si>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</si>
  <si>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</si>
  <si>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</si>
  <si>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</si>
  <si>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</si>
  <si>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</si>
  <si>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</si>
  <si>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</si>
  <si>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</si>
  <si>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</si>
  <si>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</si>
  <si>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</si>
  <si>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</si>
  <si>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</si>
  <si>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</si>
  <si>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</si>
  <si>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</si>
  <si>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</si>
  <si>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</si>
  <si>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</si>
  <si>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</si>
  <si>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</si>
  <si>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</si>
  <si>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</si>
  <si>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</si>
  <si>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</si>
  <si>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</si>
  <si>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</si>
  <si>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</si>
  <si>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</si>
  <si>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</si>
  <si>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</si>
  <si>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</si>
  <si>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</si>
  <si>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</si>
  <si>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</si>
  <si>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</si>
  <si>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</si>
  <si>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</si>
  <si>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</si>
  <si>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</si>
  <si>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</si>
  <si>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</si>
  <si>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</si>
  <si>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</si>
  <si>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</si>
  <si>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</si>
  <si>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</si>
  <si>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</si>
  <si>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</si>
  <si>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</si>
  <si>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</si>
  <si>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</si>
  <si>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</si>
  <si>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</si>
  <si>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</si>
  <si>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</si>
  <si>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</si>
  <si>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</si>
  <si>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</si>
  <si>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</si>
  <si>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</si>
  <si>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</si>
  <si>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</si>
  <si>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</si>
  <si>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</si>
  <si>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</si>
  <si>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</si>
  <si>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</si>
  <si>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</si>
  <si>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</si>
  <si>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</si>
  <si>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</si>
  <si>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</si>
  <si>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</si>
  <si>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</si>
  <si>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</si>
  <si>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</si>
  <si>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</si>
  <si>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</si>
  <si>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</si>
  <si>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</si>
  <si>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</si>
  <si>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</si>
  <si>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</si>
  <si>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</si>
  <si>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</si>
  <si>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</si>
  <si>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</si>
  <si>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</si>
  <si>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</si>
  <si>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</si>
  <si>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</si>
  <si>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</si>
  <si>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</si>
  <si>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</si>
  <si>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</si>
  <si>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</si>
  <si>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</si>
  <si>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</si>
  <si>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</si>
  <si>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</si>
  <si>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</si>
  <si>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</si>
  <si>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</si>
  <si>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</si>
  <si>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</si>
  <si>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</si>
  <si>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</si>
  <si>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</si>
  <si>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</si>
  <si>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</si>
  <si>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</si>
  <si>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</si>
  <si>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</si>
  <si>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</si>
  <si>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</si>
  <si>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</si>
  <si>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</si>
  <si>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</si>
  <si>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</si>
  <si>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</si>
  <si>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</si>
  <si>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</si>
  <si>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</si>
  <si>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</si>
  <si>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</si>
  <si>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</si>
  <si>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</si>
  <si>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</si>
  <si>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</si>
  <si>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</si>
  <si>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</si>
  <si>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</si>
  <si>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</si>
  <si>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</si>
  <si>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</si>
  <si>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</si>
  <si>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</si>
  <si>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</si>
  <si>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</si>
  <si>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</si>
  <si>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</si>
  <si>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</si>
  <si>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</si>
  <si>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</si>
  <si>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</si>
  <si>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</si>
  <si>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</si>
  <si>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</si>
  <si>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</si>
  <si>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</si>
  <si>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</si>
  <si>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</si>
  <si>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</si>
  <si>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</si>
  <si>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</si>
  <si>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</si>
  <si>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</si>
  <si>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</si>
  <si>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</si>
  <si>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</si>
  <si>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</si>
  <si>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</si>
  <si>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</si>
  <si>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</si>
  <si>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</si>
  <si>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</si>
  <si>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</si>
  <si>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</si>
  <si>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</si>
  <si>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</si>
  <si>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</si>
  <si>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</si>
  <si>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</si>
  <si>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</si>
  <si>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</si>
  <si>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</si>
  <si>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</si>
  <si>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</si>
  <si>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</si>
  <si>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</si>
  <si>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</si>
  <si>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</si>
  <si>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</si>
  <si>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</si>
  <si>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</si>
  <si>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</si>
  <si>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</si>
  <si>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</si>
  <si>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</si>
  <si>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</si>
  <si>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</si>
  <si>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</si>
  <si>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</si>
  <si>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</si>
  <si>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</si>
  <si>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</si>
  <si>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</si>
  <si>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</si>
  <si>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</si>
  <si>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</si>
  <si>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</si>
  <si>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</si>
  <si>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</si>
  <si>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</si>
  <si>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</si>
  <si>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</si>
  <si>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</si>
  <si>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</si>
  <si>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</si>
  <si>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</si>
  <si>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</si>
  <si>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</si>
  <si>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</si>
  <si>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</si>
  <si>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</si>
  <si>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</si>
  <si>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</si>
  <si>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</si>
  <si>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</si>
  <si>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</si>
  <si>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</si>
  <si>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</si>
  <si>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</si>
  <si>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</si>
  <si>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</si>
  <si>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</si>
  <si>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</si>
  <si>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</si>
  <si>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</si>
  <si>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</si>
  <si>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</si>
  <si>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</si>
  <si>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</si>
  <si>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</si>
  <si>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</si>
  <si>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</si>
  <si>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</si>
  <si>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</si>
  <si>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</si>
  <si>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</si>
  <si>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</si>
  <si>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</si>
  <si>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</si>
  <si>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</si>
  <si>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</si>
  <si>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</si>
  <si>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</si>
  <si>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</si>
  <si>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</si>
  <si>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</si>
  <si>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</si>
  <si>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</si>
  <si>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</si>
  <si>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</si>
  <si>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</si>
  <si>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</si>
  <si>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</si>
  <si>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</si>
  <si>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</si>
  <si>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</si>
  <si>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</si>
  <si>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</si>
  <si>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</si>
  <si>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</si>
  <si>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</si>
  <si>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</si>
  <si>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</si>
  <si>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</si>
  <si>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</si>
  <si>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</si>
  <si>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</si>
  <si>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</si>
  <si>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</si>
  <si>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</si>
  <si>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</si>
  <si>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</si>
  <si>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</si>
  <si>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</si>
  <si>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</si>
  <si>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</si>
  <si>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</si>
  <si>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</si>
  <si>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</si>
  <si>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</si>
  <si>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</si>
  <si>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</si>
  <si>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</si>
  <si>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</si>
  <si>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</si>
  <si>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</si>
  <si>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</si>
  <si>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</si>
  <si>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</si>
  <si>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</si>
  <si>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</si>
  <si>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</si>
  <si>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</si>
  <si>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</si>
  <si>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</si>
  <si>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</si>
  <si>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</si>
  <si>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</si>
  <si>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</si>
  <si>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</si>
  <si>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</si>
  <si>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</si>
  <si>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</si>
  <si>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</si>
  <si>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</si>
  <si>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</si>
  <si>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</si>
  <si>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</si>
  <si>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</si>
  <si>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</si>
  <si>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</si>
  <si>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</si>
  <si>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</si>
  <si>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</si>
  <si>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</si>
  <si>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</si>
  <si>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</si>
  <si>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</si>
  <si>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</si>
  <si>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</si>
  <si>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</si>
  <si>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</si>
  <si>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</si>
  <si>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</si>
  <si>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</si>
  <si>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</si>
  <si>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</si>
  <si>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</si>
  <si>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</si>
  <si>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</si>
  <si>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</si>
  <si>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</si>
  <si>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</si>
  <si>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</si>
  <si>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</si>
  <si>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</si>
  <si>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</si>
  <si>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</si>
  <si>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</si>
  <si>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</si>
  <si>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</si>
  <si>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</si>
  <si>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</si>
  <si>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</si>
  <si>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</si>
  <si>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</si>
  <si>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</si>
  <si>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</si>
  <si>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</si>
  <si>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</si>
  <si>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</si>
  <si>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</si>
  <si>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</si>
  <si>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</si>
  <si>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</si>
  <si>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</si>
  <si>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</si>
  <si>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</si>
  <si>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</si>
  <si>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</si>
  <si>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</si>
  <si>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</si>
  <si>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</si>
  <si>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</si>
  <si>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</si>
  <si>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</si>
  <si>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</si>
  <si>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</si>
  <si>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</si>
  <si>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</si>
  <si>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</si>
  <si>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</si>
  <si>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</si>
  <si>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</si>
  <si>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</si>
  <si>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</si>
  <si>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</si>
  <si>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</si>
  <si>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</si>
  <si>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</si>
  <si>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</si>
  <si>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</si>
  <si>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</si>
  <si>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</si>
  <si>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</si>
  <si>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</si>
  <si>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</si>
  <si>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</si>
  <si>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</si>
  <si>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</si>
  <si>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</si>
  <si>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</si>
  <si>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</si>
  <si>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</si>
  <si>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</si>
  <si>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</si>
  <si>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</si>
  <si>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</si>
  <si>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</si>
  <si>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</si>
  <si>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</si>
  <si>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</si>
  <si>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</si>
  <si>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</si>
  <si>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</si>
  <si>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</si>
  <si>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</si>
  <si>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</si>
  <si>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</si>
  <si>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</si>
  <si>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</si>
  <si>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</si>
  <si>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</si>
  <si>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</si>
  <si>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</si>
  <si>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</si>
  <si>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</si>
  <si>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</si>
  <si>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</si>
  <si>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</si>
  <si>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</si>
  <si>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</si>
  <si>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</si>
  <si>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</si>
  <si>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</si>
  <si>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</si>
  <si>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</si>
  <si>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</si>
  <si>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</si>
  <si>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</si>
  <si>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</si>
  <si>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</si>
  <si>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</si>
  <si>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</si>
  <si>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</si>
  <si>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</si>
  <si>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</si>
  <si>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</si>
  <si>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</si>
  <si>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</si>
  <si>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</si>
  <si>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</si>
  <si>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</si>
  <si>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</si>
  <si>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</si>
  <si>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</si>
  <si>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</si>
  <si>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</si>
  <si>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</si>
  <si>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</si>
  <si>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</si>
  <si>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</si>
  <si>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</si>
  <si>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</si>
  <si>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</si>
  <si>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</si>
  <si>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</si>
  <si>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</si>
  <si>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</si>
  <si>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</si>
  <si>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</si>
  <si>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</si>
  <si>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</si>
  <si>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</si>
  <si>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</si>
  <si>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</si>
  <si>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</si>
  <si>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</si>
  <si>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</si>
  <si>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</si>
  <si>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</si>
  <si>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</si>
  <si>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</si>
  <si>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</si>
  <si>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</si>
  <si>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</si>
  <si>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</si>
  <si>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</si>
  <si>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</si>
  <si>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</si>
  <si>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</si>
  <si>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</si>
  <si>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</si>
  <si>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</si>
  <si>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</si>
  <si>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</si>
  <si>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</si>
  <si>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</si>
  <si>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</si>
  <si>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</si>
  <si>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</si>
  <si>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</si>
  <si>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</si>
  <si>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</si>
  <si>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</si>
  <si>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</si>
  <si>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</si>
  <si>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</si>
  <si>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</si>
  <si>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</si>
  <si>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</si>
  <si>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</si>
  <si>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</si>
  <si>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</si>
  <si>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</si>
  <si>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</si>
  <si>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</si>
  <si>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</si>
  <si>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</si>
  <si>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</si>
  <si>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</si>
  <si>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</si>
  <si>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</si>
  <si>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</si>
  <si>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</si>
  <si>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</si>
  <si>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</si>
  <si>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</si>
  <si>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</si>
  <si>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</si>
  <si>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</si>
  <si>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</si>
  <si>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</si>
  <si>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</si>
  <si>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</si>
  <si>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</si>
  <si>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</si>
  <si>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</si>
  <si>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</si>
  <si>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</si>
  <si>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</si>
  <si>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</si>
  <si>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</si>
  <si>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</si>
  <si>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</si>
  <si>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</si>
  <si>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</si>
  <si>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</si>
  <si>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</si>
  <si>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</si>
  <si>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</si>
  <si>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</si>
  <si>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</si>
  <si>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</si>
  <si>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</si>
  <si>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</si>
  <si>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</si>
  <si>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</si>
  <si>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</si>
  <si>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</si>
  <si>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</si>
  <si>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</si>
  <si>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</si>
  <si>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</si>
  <si>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</si>
  <si>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</si>
  <si>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</si>
  <si>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</si>
  <si>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</si>
  <si>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</si>
  <si>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</si>
  <si>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</si>
  <si>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</si>
  <si>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</si>
  <si>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</si>
  <si>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</si>
  <si>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</si>
  <si>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</si>
  <si>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</si>
  <si>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</si>
  <si>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</si>
  <si>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</si>
  <si>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</si>
  <si>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</si>
  <si>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</si>
  <si>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</si>
  <si>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</si>
  <si>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</si>
  <si>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</si>
  <si>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</si>
  <si>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</si>
  <si>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</si>
  <si>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</si>
  <si>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</si>
  <si>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</si>
  <si>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</si>
  <si>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</si>
  <si>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</si>
  <si>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</si>
  <si>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</si>
  <si>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</si>
  <si>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</si>
  <si>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</si>
  <si>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</si>
  <si>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</si>
  <si>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</si>
  <si>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</si>
  <si>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</si>
  <si>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</si>
  <si>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</si>
  <si>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</si>
  <si>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</si>
  <si>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</si>
  <si>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</si>
  <si>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</si>
  <si>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</si>
  <si>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</si>
  <si>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</si>
  <si>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</si>
  <si>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</si>
  <si>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</si>
  <si>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</si>
  <si>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</si>
  <si>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</si>
  <si>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</si>
  <si>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</si>
  <si>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</si>
  <si>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</si>
  <si>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</si>
  <si>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</si>
  <si>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</si>
  <si>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</si>
  <si>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</si>
  <si>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</si>
  <si>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</si>
  <si>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</si>
  <si>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</si>
  <si>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</si>
  <si>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</si>
  <si>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</si>
  <si>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</si>
  <si>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</si>
  <si>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</si>
  <si>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</si>
  <si>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</si>
  <si>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</si>
  <si>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</si>
  <si>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</si>
  <si>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</si>
  <si>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</si>
  <si>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</si>
  <si>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</si>
  <si>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</si>
  <si>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</si>
  <si>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</si>
  <si>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</si>
  <si>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</si>
  <si>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</si>
  <si>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</si>
  <si>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</si>
  <si>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</si>
  <si>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</si>
  <si>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</si>
  <si>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</si>
  <si>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</si>
  <si>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</si>
  <si>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</si>
  <si>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</si>
  <si>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</si>
  <si>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</si>
  <si>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</si>
  <si>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</si>
  <si>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</si>
  <si>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</si>
  <si>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</si>
  <si>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</si>
  <si>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</si>
  <si>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</si>
  <si>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</si>
  <si>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</si>
  <si>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</si>
  <si>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</si>
  <si>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</si>
  <si>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</si>
  <si>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</si>
  <si>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</si>
  <si>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</si>
  <si>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</si>
  <si>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</si>
  <si>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</si>
  <si>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</si>
  <si>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</si>
  <si>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</si>
  <si>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</si>
  <si>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</si>
  <si>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</si>
  <si>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</si>
  <si>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</si>
  <si>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</si>
  <si>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</si>
  <si>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</si>
  <si>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</si>
  <si>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</si>
  <si>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</si>
  <si>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</si>
  <si>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</si>
  <si>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</si>
  <si>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</si>
  <si>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</si>
  <si>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</si>
  <si>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</si>
  <si>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</si>
  <si>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</si>
  <si>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</si>
  <si>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</si>
  <si>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</si>
  <si>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</si>
  <si>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</si>
  <si>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</si>
  <si>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</si>
  <si>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</si>
  <si>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</si>
  <si>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</si>
  <si>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</si>
  <si>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</si>
  <si>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</si>
  <si>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</si>
  <si>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</si>
  <si>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</si>
  <si>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</si>
  <si>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</si>
  <si>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</si>
  <si>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</si>
  <si>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</si>
  <si>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</si>
  <si>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</si>
  <si>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</si>
  <si>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</si>
  <si>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</si>
  <si>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</si>
  <si>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</si>
  <si>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</si>
  <si>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</si>
  <si>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</si>
  <si>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</si>
  <si>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</si>
  <si>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</si>
  <si>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</si>
  <si>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</si>
  <si>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</si>
  <si>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</si>
  <si>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</si>
  <si>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</si>
  <si>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</si>
  <si>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</si>
  <si>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</si>
  <si>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</si>
  <si>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</si>
  <si>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</si>
  <si>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</si>
  <si>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</si>
  <si>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</si>
  <si>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</si>
  <si>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</si>
  <si>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</si>
  <si>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</si>
  <si>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</si>
  <si>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</si>
  <si>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</si>
  <si>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</si>
  <si>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</si>
  <si>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</si>
  <si>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</si>
  <si>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</si>
  <si>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</si>
  <si>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</si>
  <si>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</si>
  <si>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</si>
  <si>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</si>
  <si>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</si>
  <si>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</si>
  <si>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</si>
  <si>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</si>
  <si>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</si>
  <si>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</si>
  <si>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</si>
  <si>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</si>
  <si>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</si>
  <si>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</si>
  <si>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</si>
  <si>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</si>
  <si>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</si>
  <si>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</si>
  <si>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</si>
  <si>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</si>
  <si>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</si>
  <si>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</si>
  <si>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</si>
  <si>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</si>
  <si>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</si>
  <si>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</si>
  <si>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</si>
  <si>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</si>
  <si>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</si>
  <si>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</si>
  <si>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</si>
  <si>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</si>
  <si>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</si>
  <si>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</si>
  <si>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</si>
  <si>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</si>
  <si>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</si>
  <si>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</si>
  <si>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</si>
  <si>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</si>
  <si>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</si>
  <si>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</si>
  <si>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</si>
  <si>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</si>
  <si>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</si>
  <si>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</si>
  <si>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</si>
  <si>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</si>
  <si>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</si>
  <si>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</si>
  <si>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</si>
  <si>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</si>
  <si>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</si>
  <si>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</si>
  <si>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</si>
  <si>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</si>
  <si>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</si>
  <si>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</si>
  <si>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</si>
  <si>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</si>
  <si>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</si>
  <si>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</si>
  <si>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</si>
  <si>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</si>
  <si>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</si>
  <si>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</si>
  <si>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</si>
  <si>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</si>
  <si>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</si>
  <si>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</si>
  <si>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</si>
  <si>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</si>
  <si>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</si>
  <si>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</si>
  <si>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</si>
  <si>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</si>
  <si>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</si>
  <si>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</si>
  <si>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</si>
  <si>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</si>
  <si>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</si>
  <si>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</si>
  <si>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</si>
  <si>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</si>
  <si>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</si>
  <si>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</si>
  <si>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</si>
  <si>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</si>
  <si>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</si>
  <si>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</si>
  <si>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</si>
  <si>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</si>
  <si>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</si>
  <si>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</si>
  <si>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</si>
  <si>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</si>
  <si>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</si>
  <si>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</si>
  <si>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</si>
  <si>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</si>
  <si>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</si>
  <si>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</si>
  <si>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</si>
  <si>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</si>
  <si>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</si>
  <si>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</si>
  <si>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</si>
  <si>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</si>
  <si>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</si>
  <si>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</si>
  <si>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</si>
  <si>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</si>
  <si>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</si>
  <si>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</si>
  <si>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</si>
  <si>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</si>
  <si>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</si>
  <si>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</si>
  <si>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</si>
  <si>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</si>
  <si>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</si>
  <si>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</si>
  <si>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</si>
  <si>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</si>
  <si>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</si>
  <si>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</si>
  <si>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</si>
  <si>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</si>
  <si>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</si>
  <si>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</si>
  <si>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</si>
  <si>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</si>
  <si>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</si>
  <si>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</si>
  <si>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</si>
  <si>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</si>
  <si>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</si>
  <si>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</si>
  <si>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</si>
  <si>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</si>
  <si>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</si>
  <si>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</si>
  <si>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</si>
  <si>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</si>
  <si>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</si>
  <si>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</si>
  <si>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</si>
  <si>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</si>
  <si>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</si>
  <si>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</si>
  <si>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</si>
  <si>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</si>
  <si>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</si>
  <si>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</si>
  <si>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</si>
  <si>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</si>
  <si>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</si>
  <si>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</si>
  <si>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</si>
  <si>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</si>
  <si>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</si>
  <si>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</si>
  <si>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</si>
  <si>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</si>
  <si>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</si>
  <si>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</si>
  <si>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</si>
  <si>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</si>
  <si>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</si>
  <si>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</si>
  <si>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</si>
  <si>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</si>
  <si>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</si>
  <si>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</si>
  <si>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</si>
  <si>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</si>
  <si>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</si>
  <si>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</si>
  <si>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</si>
  <si>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</si>
  <si>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</si>
  <si>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</si>
  <si>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</si>
  <si>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</si>
  <si>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</si>
  <si>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</si>
  <si>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</si>
  <si>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</si>
  <si>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</si>
  <si>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</si>
  <si>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</si>
  <si>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</si>
  <si>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</si>
  <si>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</si>
  <si>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</si>
  <si>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</si>
  <si>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</si>
  <si>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</si>
  <si>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</si>
  <si>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</si>
  <si>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</si>
  <si>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</si>
  <si>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</si>
  <si>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</si>
  <si>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</si>
  <si>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</si>
  <si>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</si>
  <si>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</si>
  <si>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</si>
  <si>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</si>
  <si>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</si>
  <si>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</si>
  <si>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</si>
  <si>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</si>
  <si>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</si>
  <si>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</si>
  <si>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</si>
  <si>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</si>
  <si>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</si>
  <si>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</si>
  <si>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</si>
  <si>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</si>
  <si>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</si>
  <si>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</si>
  <si>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</si>
  <si>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</si>
  <si>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</si>
  <si>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</si>
  <si>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</si>
  <si>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</si>
  <si>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</si>
  <si>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</si>
  <si>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</si>
  <si>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</si>
  <si>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</si>
  <si>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</si>
  <si>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</si>
  <si>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</si>
  <si>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</si>
  <si>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</si>
  <si>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</si>
  <si>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</si>
  <si>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</si>
  <si>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</si>
  <si>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</si>
  <si>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</si>
  <si>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</si>
  <si>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</si>
  <si>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</si>
  <si>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</si>
  <si>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</si>
  <si>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</si>
  <si>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</si>
  <si>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</si>
  <si>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</si>
  <si>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</si>
  <si>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</si>
  <si>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</si>
  <si>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</si>
  <si>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</si>
  <si>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</si>
  <si>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</si>
  <si>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</si>
  <si>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</si>
  <si>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</si>
  <si>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</si>
  <si>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</si>
  <si>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</si>
  <si>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</si>
  <si>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</si>
  <si>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</si>
  <si>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</si>
  <si>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</si>
  <si>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</si>
  <si>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</si>
  <si>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</si>
  <si>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</si>
  <si>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</si>
  <si>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</si>
  <si>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</si>
  <si>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</si>
  <si>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</si>
  <si>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</si>
  <si>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</si>
  <si>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</si>
  <si>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</si>
  <si>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</si>
  <si>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</si>
  <si>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</si>
  <si>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</si>
  <si>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</si>
  <si>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</si>
  <si>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</si>
  <si>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</si>
  <si>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</si>
  <si>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</si>
  <si>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</si>
  <si>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</si>
  <si>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</si>
  <si>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</si>
  <si>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</si>
  <si>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</si>
  <si>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</si>
  <si>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</si>
  <si>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</si>
  <si>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</si>
  <si>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</si>
  <si>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</si>
  <si>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</si>
  <si>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</si>
  <si>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</si>
  <si>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</si>
  <si>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</si>
  <si>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</si>
  <si>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</si>
  <si>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</si>
  <si>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</si>
  <si>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</si>
  <si>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</si>
  <si>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</si>
  <si>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</si>
  <si>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</si>
  <si>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</si>
  <si>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</si>
  <si>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</si>
  <si>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</si>
  <si>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</si>
  <si>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</si>
  <si>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</si>
  <si>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</si>
  <si>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</si>
  <si>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</si>
  <si>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</si>
  <si>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</si>
  <si>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</si>
  <si>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</si>
  <si>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</si>
  <si>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</si>
  <si>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</si>
  <si>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</si>
  <si>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</si>
  <si>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</si>
  <si>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</si>
  <si>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</si>
  <si>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</si>
  <si>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</si>
  <si>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</si>
  <si>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</si>
  <si>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</si>
  <si>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</si>
  <si>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</si>
  <si>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</si>
  <si>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</si>
  <si>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</si>
  <si>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</si>
  <si>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</si>
  <si>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</si>
  <si>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</si>
  <si>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</si>
  <si>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</si>
  <si>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</si>
  <si>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</si>
  <si>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</si>
  <si>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</si>
  <si>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</si>
  <si>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</si>
  <si>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</si>
  <si>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</si>
  <si>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</si>
  <si>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</si>
  <si>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</si>
  <si>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</si>
  <si>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</si>
  <si>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</si>
  <si>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</si>
  <si>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</si>
  <si>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</si>
  <si>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</si>
  <si>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</si>
  <si>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</si>
  <si>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</si>
  <si>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</si>
  <si>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</si>
  <si>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</si>
  <si>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</si>
  <si>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</si>
  <si>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</si>
  <si>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</si>
  <si>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</si>
  <si>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</si>
  <si>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</si>
  <si>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</si>
  <si>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</si>
  <si>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</si>
  <si>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</si>
  <si>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</si>
  <si>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</si>
  <si>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</si>
  <si>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</si>
  <si>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</si>
  <si>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</si>
  <si>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</si>
  <si>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</si>
  <si>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</si>
  <si>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</si>
  <si>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</si>
  <si>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</si>
  <si>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</si>
  <si>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</si>
  <si>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</si>
  <si>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</si>
  <si>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</si>
  <si>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</si>
  <si>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</si>
  <si>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</si>
  <si>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</si>
  <si>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</si>
  <si>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</si>
  <si>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</si>
  <si>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</si>
  <si>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</si>
  <si>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</si>
  <si>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</si>
  <si>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</si>
  <si>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</si>
  <si>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</si>
  <si>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</si>
  <si>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</si>
  <si>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</si>
  <si>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</si>
  <si>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</si>
  <si>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</si>
  <si>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</si>
  <si>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</si>
  <si>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</si>
  <si>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</si>
  <si>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</si>
  <si>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</si>
  <si>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</si>
  <si>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</si>
  <si>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</si>
  <si>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</si>
  <si>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</si>
  <si>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</si>
  <si>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</si>
  <si>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</si>
  <si>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</si>
  <si>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</si>
  <si>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</si>
  <si>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</si>
  <si>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</si>
  <si>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</si>
  <si>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</si>
  <si>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</si>
  <si>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</si>
  <si>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</si>
  <si>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</si>
  <si>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</si>
  <si>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</si>
  <si>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</si>
  <si>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</si>
  <si>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</si>
  <si>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</si>
  <si>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</si>
  <si>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</si>
  <si>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</si>
  <si>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</si>
  <si>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</si>
  <si>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</si>
  <si>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</si>
  <si>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</si>
  <si>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</si>
  <si>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</si>
  <si>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</si>
  <si>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</si>
  <si>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</si>
  <si>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</si>
  <si>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</si>
  <si>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</si>
  <si>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</si>
  <si>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</si>
  <si>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</si>
  <si>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</si>
  <si>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</si>
  <si>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</si>
  <si>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</si>
  <si>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</si>
  <si>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</si>
  <si>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</si>
  <si>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</si>
  <si>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</si>
  <si>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</si>
  <si>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</si>
  <si>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</si>
  <si>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</si>
  <si>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</si>
  <si>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</si>
  <si>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</si>
  <si>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</si>
  <si>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</si>
  <si>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</si>
  <si>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</si>
  <si>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</si>
  <si>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</si>
  <si>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</si>
  <si>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</si>
  <si>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</si>
  <si>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</si>
  <si>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</si>
  <si>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</si>
  <si>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</si>
  <si>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</si>
  <si>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</si>
  <si>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</si>
  <si>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</si>
  <si>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</si>
  <si>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</si>
  <si>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</si>
  <si>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</si>
  <si>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</si>
  <si>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</si>
  <si>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</si>
  <si>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</si>
  <si>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</si>
  <si>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</si>
  <si>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</si>
  <si>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</si>
  <si>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</si>
  <si>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</si>
  <si>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</si>
  <si>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</si>
  <si>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</si>
  <si>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</si>
  <si>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</si>
  <si>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</si>
  <si>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</si>
  <si>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</si>
  <si>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</si>
  <si>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</si>
  <si>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</si>
  <si>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</si>
  <si>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</si>
  <si>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</si>
  <si>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</si>
  <si>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</si>
  <si>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</si>
  <si>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</si>
  <si>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</si>
  <si>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</si>
  <si>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</si>
  <si>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</si>
  <si>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</si>
  <si>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</si>
  <si>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</si>
  <si>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</si>
  <si>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</si>
  <si>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</si>
  <si>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</si>
  <si>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</si>
  <si>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</si>
  <si>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</si>
  <si>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</si>
  <si>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</si>
  <si>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</si>
  <si>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</si>
  <si>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</si>
  <si>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</si>
  <si>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</si>
  <si>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</si>
  <si>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</si>
  <si>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</si>
  <si>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</si>
  <si>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</si>
  <si>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</si>
  <si>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</si>
  <si>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</si>
  <si>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</si>
  <si>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</si>
  <si>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</si>
  <si>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</si>
  <si>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</si>
  <si>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</si>
  <si>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</si>
  <si>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</si>
  <si>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</si>
  <si>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</si>
  <si>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</si>
  <si>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</si>
  <si>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</si>
  <si>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</si>
  <si>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</si>
  <si>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</si>
  <si>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</si>
  <si>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</si>
  <si>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</si>
  <si>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</si>
  <si>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</si>
  <si>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</si>
  <si>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</si>
  <si>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</si>
  <si>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</si>
  <si>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</si>
  <si>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</si>
  <si>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</si>
  <si>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</si>
  <si>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</si>
  <si>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</si>
  <si>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</si>
  <si>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</si>
  <si>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</si>
  <si>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</si>
  <si>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</si>
  <si>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</si>
  <si>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</si>
  <si>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</si>
  <si>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</si>
  <si>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</si>
  <si>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</si>
  <si>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</si>
  <si>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</si>
  <si>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</si>
  <si>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</si>
  <si>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</si>
  <si>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</si>
  <si>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</si>
  <si>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</si>
  <si>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</si>
  <si>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</si>
  <si>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</si>
  <si>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</si>
  <si>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</si>
  <si>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</si>
  <si>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</si>
  <si>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</si>
  <si>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</si>
  <si>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</si>
  <si>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</si>
  <si>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</si>
  <si>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</si>
  <si>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</si>
  <si>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Due to obsolete rectifier module another team with external module on the way need 30min</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</si>
  <si>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</si>
  <si>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</si>
  <si>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</si>
  <si>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</si>
  <si>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</si>
  <si>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</si>
  <si>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</si>
  <si>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</si>
  <si>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</si>
  <si>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</si>
  <si>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</si>
  <si>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</si>
  <si>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</si>
  <si>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</si>
  <si>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</si>
  <si>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</si>
  <si>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</si>
  <si>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</si>
  <si>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</si>
  <si>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</si>
  <si>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</si>
  <si>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</si>
  <si>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</si>
  <si>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</si>
  <si>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</si>
  <si>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</si>
  <si>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</si>
  <si>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</si>
  <si>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</si>
  <si>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</si>
  <si>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</si>
  <si>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</si>
  <si>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</si>
  <si>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</si>
  <si>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</si>
  <si>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</si>
  <si>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</si>
  <si>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</si>
  <si>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</si>
  <si>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</si>
  <si>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</si>
  <si>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</si>
  <si>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</si>
  <si>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</si>
  <si>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</si>
  <si>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</si>
  <si>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</si>
  <si>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</si>
  <si>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</si>
  <si>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</si>
  <si>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</si>
  <si>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</si>
  <si>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</si>
  <si>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</si>
  <si>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</si>
  <si>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</si>
  <si>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</si>
  <si>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</si>
  <si>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</si>
  <si>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</si>
  <si>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</si>
  <si>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</si>
  <si>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</si>
  <si>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</si>
  <si>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</si>
  <si>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</si>
  <si>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</si>
  <si>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</si>
  <si>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</si>
  <si>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</si>
  <si>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</si>
  <si>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</si>
  <si>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</si>
  <si>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</si>
  <si>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</si>
  <si>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</si>
  <si>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</si>
  <si>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</si>
  <si>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</si>
  <si>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</si>
  <si>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</si>
  <si>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</si>
  <si>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</si>
  <si>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</si>
  <si>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</si>
  <si>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</si>
  <si>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</si>
  <si>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</si>
  <si>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</si>
  <si>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</si>
  <si>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</si>
  <si>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</si>
  <si>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</si>
  <si>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</si>
  <si>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</si>
  <si>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</si>
  <si>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</si>
  <si>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</si>
  <si>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</si>
  <si>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</si>
  <si>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</si>
  <si>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EM team on the way: ETA 40 min</t>
  </si>
  <si>
    <t>PCM-20251202-00001552</t>
  </si>
  <si>
    <t xml:space="preserve">team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</si>
</sst>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6" totalsRowShown="0" headerRowDxfId="155" dataDxfId="154" headerRowBorderDxfId="152" tableBorderDxfId="153" totalsRowBorderDxfId="151">
  <autoFilter ref="A1:CJ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8" totalsRowShown="0" headerRowDxfId="13" tableBorderDxfId="12">
  <autoFilter ref="A1:L45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4" sqref="A4:X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330.99927060185291</v>
      </c>
      <c r="H2" s="73">
        <v>45662.943402777775</v>
      </c>
      <c r="I2" s="56" t="str">
        <f>IFERROR(VLOOKUP(D2,DB!A:F,6,0),"")</f>
        <v>Generator-SG</v>
      </c>
      <c r="J2" s="56" t="str">
        <f>IFERROR(VLOOKUP(D2,DB!A:G,7,0),"")</f>
        <v>Dead</v>
      </c>
      <c r="K2" s="64" t="s">
        <v>39107</v>
      </c>
      <c r="L2" s="62" t="str">
        <f>IFERROR(VLOOKUP(D2,DB!A:I,9,0),"")</f>
        <v>Latis</v>
      </c>
    </row>
    <row r="3" spans="1:15" s="61" customFormat="1" ht="31.5" customHeight="1">
      <c r="A3" s="129" t="s">
        <v>39108</v>
      </c>
      <c r="B3" s="128" t="str">
        <f>IFERROR(VLOOKUP(D3,DB!A:K,11,0),"")</f>
        <v>R1</v>
      </c>
      <c r="C3" s="128">
        <v>1</v>
      </c>
      <c r="D3" s="56" t="s">
        <v>8948</v>
      </c>
      <c r="E3" s="127" t="s">
        <v>39106</v>
      </c>
      <c r="F3" s="73">
        <v>45993.863668981481</v>
      </c>
      <c r="G3" s="125">
        <f ca="1">IFERROR(NOW()-F3,"-")</f>
        <v>8.4027546297875233E-2</v>
      </c>
      <c r="H3" s="126">
        <v>45993.752152777779</v>
      </c>
      <c r="I3" s="128" t="str">
        <f>IFERROR(VLOOKUP(D3,DB!A:F,6,0),"")</f>
        <v>SCECO</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0.16461782407714054</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45993.947696527779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45993.947696527779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45993.947696527779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45993.947696527779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45993.947696527779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45993.947696527779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45993.947696527779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45993.947696527779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45993.947696527779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45993.947696527779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45993.947696527779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45993.947696527779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45993.947696527779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45993.947696527779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45993.947696527779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45993.947696527779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45993.947696527779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45993.947696527779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45993.947696527779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45993.947696527779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45993.947696527779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45993.947696527779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45993.947696527779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45993.947696527779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45993.947696527779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45993.947696527779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45993.947696527779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45993.947696527779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45993.947696527779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45993.947696527779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45993.947696527779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45993.947696527779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45993.947696527779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45993.947696527779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45993.947696527779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45993.947696527779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45993.947696527779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45993.947696527779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45993.947696527779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45993.947696527779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45993.947696527779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45993.947696527779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45993.947696527779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45993.947696527779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45993.947696527779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45993.947696527779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45993.947696527779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45993.947696527779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45993.947696527779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45993.947696527779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45993.947696527779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45993.947696527779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45993.947696527779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45993.947696527779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45993.947696527779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45993.947696527779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45993.947696527779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45993.947696527779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45993.947696527779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45993.947696527779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45993.947696527779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45993.947696527779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45993.947696527779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45993.947696527779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45993.947696527779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45993.947696527779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45993.947696527779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45993.947696527779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45993.947696527779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45993.947696527779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45993.947696527779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45993.947696527779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45993.947696527779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45993.947696527779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45993.947696527779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45993.947696527779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45993.947696527779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45993.947696527779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45993.947696527779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45993.947696527779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45993.947696527779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45993.947696527779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45993.947696527779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45993.947696527779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45993.947696527779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45993.947696527779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45993.947696527779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45993.947696527779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45993.947696527779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45993.947696527779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45993.947696527779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45993.947696527779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45993.947696527779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45993.947696527779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45993.947696527779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45993.947696527779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45993.947696527779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45993.947696527779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45993.947696527779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45993.947696527779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45993.947696527779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45993.947696527779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45993.947696527779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45993.947696527779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45993.947696527779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45993.947696527779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45993.947696527779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45993.947696527779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45993.947696527779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45993.947696527779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45993.947696527779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45993.947696527779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45993.947696527779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45993.947696527779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45993.947696527779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45993.947696527779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45993.947696527779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45993.947696527779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45993.947696527779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45993.947696527779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45993.947696527779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45993.947696527779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45993.947696527779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45993.947696527779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45993.947696527779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45993.947696527779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45993.947696527779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45993.947696527779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45993.947696527779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45993.947696527779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45993.947696527779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45993.947696527779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45993.947696527779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45993.947696527779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45993.947696527779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45993.947696527779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45993.947696527779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45993.947696527779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45993.947696527779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45993.947696527779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45993.947696527779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45993.947696527779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45993.947696527779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45993.947696527779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45993.947696527779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45993.947696527779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45993.947696527779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45993.947696527779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45993.947696527779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45993.947696527779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45993.947696527779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45993.947696527779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45993.947696527779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45993.947696527779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45993.947696527779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45993.947696527779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45993.947696527779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45993.947696527779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45993.947696527779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45993.947696527779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45993.947696527779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45993.947696527779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45993.947696527779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45993.947696527779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45993.947696527779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45993.947696527779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45993.947696527779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45993.947696527779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45993.947696527779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45993.947696527779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45993.947696527779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45993.947696527779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45993.947696527779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45993.947696527779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45993.947696527779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45993.947696527779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45993.947696527779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45993.947696527779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45993.947696527779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45993.947696527779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45993.947696527779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45993.947696527779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45993.947696527779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45993.947696527779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45993.947696527779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45993.947696527779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45993.947696527779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45993.947696527779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45993.947696527779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45993.947696527779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45993.947696527779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45993.947696527779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45993.947696527779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45993.947696527779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45993.947696527779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45993.947696527779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45993.947696527779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45993.947696527779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45993.947696527779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45993.947696527779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45993.947696527779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45993.947696527779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45993.947696527779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45993.947696527779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45993.947696527779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45993.947696527779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45993.947696527779</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6"/>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168.94785856481758</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9.5602775462975842</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45993.947696527779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45993.947696527779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45993.947696527779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45993.947696527779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45993.947696527779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45993.947696527779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45993.947696527779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45993.947696527779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45993.947696527779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45993.947696527779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45993.947696527779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45993.947696527779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45993.947696527779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45993.947696527779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45993.947696527779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45993.947696527779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45993.947696527779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45993.947696527779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45993.947696527779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45993.947696527779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45993.947696527779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45993.947696527779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45993.947696527779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45993.947696527779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45993.947696527779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45993.947696527779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45993.947696527779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45993.947696527779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45993.947696527779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45993.947696527779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45993.947696527779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45993.947696527779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45993.947696527779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45993.947696527779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45993.947696527779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45993.947696527779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45993.947696527779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45993.947696527779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45993.947696527779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45993.947696527779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45993.947696527779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45993.947696527779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sheetData>
  <dataValidations count="2">
    <dataValidation allowBlank="1" showInputMessage="1" showErrorMessage="1" sqref="E1" xr:uid="{4D935161-CDD3-4592-B877-3FB59C99E142}"/>
    <dataValidation type="list" allowBlank="1" showInputMessage="1" showErrorMessage="1" sqref="E3:E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45993.947696527779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45993.947696527779</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45993.947696527779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45993.947696527779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45993.947696527779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45993.947696527779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45993.947696527779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45993.947696527779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45993.947696527779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45993.947696527779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45993.947696527779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45993.947696527779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45993.947696527779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45993.947696527779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45993.947696527779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45993.947696527779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45993.947696527779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45993.947696527779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45993.947696527779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45993.947696527779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45993.947696527779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45993.947696527779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45993.947696527779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45993.947696527779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45993.947696527779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45993.947696527779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45993.947696527779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45993.947696527779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45993.947696527779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45993.947696527779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45993.947696527779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45993.947696527779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45993.947696527779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45993.947696527779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45993.947696527779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45993.947696527779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45993.947696527779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45993.947696527779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45993.947696527779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45993.947696527779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45993.947696527779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45993.947696527779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45993.947696527779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45993.947696527779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45993.947696527779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45993.947696527779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45993.947696527779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45993.947696527779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45993.947696527779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45993.947696527779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45993.947696527779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45993.947696527779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45993.947696527779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45993.947696527779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45993.947696527779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45993.947696527779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45993.947696527779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45993.947696527779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45993.947696527779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45993.947696527779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45993.947696527779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45993.947696527779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45993.947696527779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45993.947696527779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45993.947696527779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45993.947696527779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45993.947696527779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45993.947696527779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45993.947696527779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45993.947696527779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45993.947696527779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45993.947696527779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45993.947696527779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45993.947696527779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45993.947696527779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45993.947696527779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45993.947696527779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45993.947696527779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45993.947696527779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45993.947696527779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45993.947696527779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45993.947696527779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45993.947696527779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45993.947696527779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45993.947696527779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45993.947696527779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45993.947696527779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45993.947696527779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45993.947696527779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45993.947696527779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45993.947696527779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45993.947696527779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45993.947696527779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45993.947696527779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45993.947696527779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45993.947696527779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45993.947696527779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45993.947696527779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45993.947696527779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45993.947696527779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45993.947696527779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45993.947696527779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45993.947696527779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45993.947696527779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45993.947696527779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45993.947696527779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45993.947696527779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45993.947696527779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45993.947696527779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45993.947696527779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45993.947696527779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45993.947696527779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45993.947696527779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45993.947696527779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45993.947696527779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45993.947696527779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45993.947696527779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45993.947696527779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45993.947696527779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45993.947696527779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45993.947696527779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45993.947696527779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45993.947696527779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45993.947696527779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45993.947696527779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45993.947696527779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45993.947696527779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45993.947696527779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45993.947696527779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45993.947696527779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45993.947696527779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45993.947696527779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45993.947696527779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45993.947696527779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45993.947696527779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45993.947696527779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45993.947696527779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45993.947696527779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45993.947696527779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45993.947696527779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45993.947696527779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45993.947696527779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45993.947696527779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45993.947696527779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45993.947696527779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45993.947696527779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45993.947696527779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45993.947696527779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45993.947696527779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45993.947696527779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45993.947696527779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45993.947696527779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45993.947696527779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45993.947696527779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45993.947696527779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45993.947696527779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45993.947696527779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45993.947696527779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45993.947696527779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45993.947696527779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45993.947696527779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45993.947696527779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45993.947696527779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45993.947696527779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45993.947696527779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45993.947696527779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45993.947696527779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45993.947696527779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45993.947696527779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45993.947696527779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45993.947696527779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45993.947696527779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45993.947696527779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45993.947696527779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45993.947696527779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45993.947696527779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45993.947696527779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45993.947696527779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45993.947696527779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45993.947696527779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45993.947696527779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45993.947696527779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45993.947696527779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45993.947696527779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45993.947696527779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45993.947696527779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45993.947696527779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45993.947696527779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45993.947696527779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45993.947696527779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45993.947696527779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45993.947696527779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45993.947696527779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45993.947696527779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45993.947696527779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45993.947696527779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45993.947696527779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45993.947696527779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45993.947696527779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45993.947696527779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45993.947696527779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45993.947696527779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45993.947696527779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45993.947696527779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45993.947696527779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45993.947696527779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45993.947696527779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45993.947696527779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45993.947696527779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45993.947696527779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45993.947696527779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45993.947696527779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45993.947696527779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45993.947696527779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45993.947696527779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45993.947696527779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45993.947696527779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45993.947696527779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45993.947696527779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45993.947696527779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45993.947696527779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45993.947696527779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45993.947696527779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45993.947696527779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45993.947696527779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45993.947696527779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45993.947696527779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45993.947696527779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45993.947696527779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45993.947696527779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45993.947696527779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45993.947696527779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45993.947696527779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45993.947696527779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45993.947696527779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45993.947696527779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45993.947696527779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45993.947696527779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45993.947696527779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45993.947696527779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45993.947696527779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45993.947696527779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45993.947696527779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45993.947696527779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45993.947696527779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45993.947696527779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45993.947696527779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45993.947696527779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45993.947696527779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45993.947696527779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45993.947696527779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45993.947696527779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45993.947696527779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45993.947696527779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45993.947696527779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45993.947696527779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45993.947696527779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45993.947696527779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45993.947696527779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45993.947696527779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45993.947696527779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45993.947696527779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45993.947696527779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45993.947696527779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45993.947696527779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45993.947696527779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45993.947696527779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45993.947696527779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45993.947696527779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45993.947696527779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45993.947696527779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45993.947696527779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45993.947696527779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45993.947696527779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45993.947696527779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45993.947696527779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45993.947696527779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45993.947696527779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45993.947696527779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45993.947696527779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45993.947696527779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45993.947696527779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45993.947696527779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45993.947696527779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45993.947696527779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45993.947696527779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45993.947696527779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45993.947696527779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45993.947696527779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45993.947696527779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45993.947696527779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45993.947696527779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45993.947696527779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45993.947696527779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45993.947696527779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45993.947696527779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45993.947696527779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45993.947696527779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45993.947696527779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45993.947696527779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45993.947696527779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45993.947696527779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45993.947696527779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45993.947696527779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45993.947696527779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45993.947696527779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45993.947696527779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45993.947696527779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45993.947696527779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45993.947696527779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45993.947696527779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45993.947696527779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45993.947696527779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45993.947696527779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45993.947696527779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45993.947696527779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45993.947696527779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45993.947696527779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45993.947696527779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45993.947696527779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45993.947696527779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45993.947696527779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45993.947696527779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45993.947696527779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45993.947696527779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45993.947696527779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45993.947696527779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45993.947696527779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45993.947696527779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45993.947696527779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45993.947696527779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45993.947696527779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45993.947696527779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45993.947696527779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45993.947696527779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45993.947696527779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45993.947696527779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45993.947696527779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45993.947696527779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45993.947696527779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45993.947696527779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45993.947696527779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45993.947696527779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45993.947696527779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45993.947696527779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45993.947696527779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45993.947696527779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45993.947696527779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45993.947696527779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45993.947696527779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45993.947696527779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45993.947696527779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45993.947696527779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45993.947696527779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45993.947696527779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45993.947696527779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45993.947696527779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45993.947696527779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45993.947696527779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45993.947696527779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45993.947696527779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45993.947696527779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45993.947696527779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45993.947696527779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45993.947696527779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45993.947696527779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45993.947696527779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45993.947696527779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45993.947696527779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45993.947696527779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45993.947696527779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45993.947696527779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45993.947696527779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45993.947696527779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45993.947696527779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45993.947696527779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45993.947696527779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45993.947696527779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45993.947696527779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45993.947696527779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45993.947696527779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45993.947696527779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45993.947696527779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45993.947696527779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45993.947696527779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45993.947696527779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45993.947696527779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45993.947696527779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45993.947696527779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45993.947696527779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45993.947696527779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45993.947696527779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45993.947696527779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45993.947696527779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45993.947696527779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45993.947696527779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45993.947696527779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45993.947696527779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45993.947696527779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45993.947696527779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45993.947696527779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45993.947696527779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45993.947696527779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45993.947696527779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45993.947696527779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45993.947696527779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45993.947696527779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45993.947696527779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45993.947696527779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45993.947696527779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45993.947696527779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45993.947696527779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45993.947696527779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45993.947696527779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45993.947696527779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45993.947696527779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45993.947696527779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45993.947696527779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45993.947696527779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45993.947696527779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45993.947696527779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45993.947696527779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45993.947696527779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45993.947696527779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45993.947696527779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45993.947696527779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45993.947696527779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45993.947696527779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45993.947696527779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45993.947696527779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45993.947696527779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45993.947696527779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45993.947696527779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45993.947696527779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45993.947696527779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45993.947696527779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45993.947696527779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45993.947696527779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45993.947696527779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45993.947696527779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45993.947696527779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45993.947696527779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45993.947696527779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45993.947696527779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45993.947696527779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45993.947696527779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45993.947696527779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45993.947696527779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45993.947696527779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45993.947696527779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45993.947696527779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45993.947696527779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45993.947696527779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45993.947696527779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45993.947696527779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45993.947696527779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45993.947696527779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45993.947696527779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45993.947696527779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45993.947696527779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45993.947696527779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45993.947696527779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45993.947696527779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45993.947696527779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45993.947696527779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45993.947696527779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45993.947696527779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45993.947696527779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45993.947696527779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45993.947696527779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45993.947696527779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45993.947696527779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45993.947696527779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45993.947696527779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45993.947696527779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45993.947696527779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45993.947696527779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45993.947696527779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45993.947696527779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45993.947696527779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45993.947696527779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45993.947696527779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45993.947696527779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45993.947696527779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45993.947696527779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45993.947696527779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45993.947696527779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45993.947696527779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45993.947696527779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45993.947696527779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45993.947696527779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45993.947696527779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45993.947696527779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45993.947696527779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45993.947696527779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45993.947696527779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45993.947696527779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45993.947696527779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45993.947696527779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45993.947696527779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45993.947696527779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45993.947696527779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45993.947696527779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45993.947696527779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45993.947696527779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45993.947696527779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45993.947696527779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45993.947696527779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45993.947696527779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45993.947696527779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45993.947696527779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45993.947696527779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45993.947696527779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45993.947696527779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45993.947696527779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45993.947696527779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45993.947696527779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45993.947696527779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45993.947696527779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45993.947696527779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45993.947696527779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45993.947696527779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45993.947696527779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45993.947696527779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45993.947696527779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45993.947696527779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45993.947696527779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45993.947696527779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45993.947696527779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45993.947696527779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45993.947696527779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45993.947696527779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45993.947696527779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45993.947696527779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45993.947696527779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45993.947696527779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45993.947696527779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45993.947696527779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45993.947696527779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45993.947696527779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45993.947696527779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45993.947696527779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45993.947696527779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45993.947696527779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45993.947696527779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45993.947696527779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45993.947696527779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45993.947696527779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45993.947696527779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45993.947696527779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45993.947696527779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45993.947696527779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45993.947696527779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45993.947696527779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45993.947696527779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45993.947696527779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45993.947696527779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45993.947696527779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45993.947696527779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45993.947696527779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45993.947696527779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45993.947696527779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45993.947696527779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45993.947696527779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45993.947696527779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45993.947696527779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45993.947696527779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45993.947696527779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45993.947696527779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45993.947696527779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45993.947696527779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45993.947696527779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45993.947696527779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45993.947696527779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45993.947696527779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45993.947696527779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45993.947696527779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45993.947696527779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45993.947696527779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45993.947696527779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45993.947696527779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45993.947696527779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45993.947696527779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45993.947696527779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45993.947696527779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45993.947696527779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45993.947696527779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45993.947696527779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45993.947696527779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45993.947696527779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45993.947696527779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45993.947696527779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45993.947696527779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45993.947696527779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45993.947696527779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45993.947696527779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45993.947696527779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45993.947696527779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45993.947696527779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45993.947696527779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45993.947696527779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45993.947696527779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45993.947696527779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45993.947696527779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45993.947696527779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45993.947696527779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45993.947696527779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45993.947696527779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45993.947696527779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45993.947696527779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45993.947696527779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45993.947696527779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45993.947696527779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45993.947696527779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45993.947696527779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45993.947696527779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45993.947696527779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45993.947696527779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45993.947696527779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45993.947696527779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45993.947696527779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45993.947696527779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45993.947696527779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45993.947696527779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45993.947696527779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45993.947696527779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45993.947696527779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45993.947696527779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45993.947696527779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45993.947696527779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45993.947696527779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45993.947696527779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45993.947696527779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45993.947696527779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45993.947696527779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45993.947696527779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45993.947696527779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45993.947696527779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45993.947696527779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45993.947696527779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45993.947696527779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45993.947696527779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45993.947696527779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45993.947696527779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45993.947696527779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45993.947696527779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45993.947696527779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45993.947696527779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45993.947696527779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45993.947696527779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45993.947696527779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45993.947696527779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45993.947696527779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45993.947696527779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45993.947696527779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45993.947696527779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45993.947696527779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45993.947696527779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45993.947696527779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45993.947696527779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45993.947696527779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45993.947696527779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45993.947696527779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45993.947696527779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45993.947696527779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45993.947696527779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45993.947696527779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45993.947696527779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45993.947696527779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45993.947696527779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45993.947696527779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45993.947696527779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45993.947696527779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45993.947696527779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45993.947696527779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45993.947696527779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45993.947696527779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45993.947696527779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45993.947696527779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45993.947696527779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45993.947696527779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45993.947696527779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45993.947696527779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45993.947696527779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45993.947696527779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45993.947696527779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45993.947696527779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45993.947696527779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45993.947696527779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45993.947696527779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45993.947696527779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45993.947696527779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45993.947696527779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45993.947696527779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45993.947696527779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45993.947696527779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45993.947696527779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45993.947696527779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45993.947696527779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45993.947696527779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45993.947696527779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45993.947696527779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45993.947696527779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45993.947696527779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45993.947696527779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45993.947696527779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45993.947696527779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45993.947696527779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45993.947696527779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45993.947696527779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45993.947696527779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45993.947696527779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45993.947696527779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45993.947696527779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45993.947696527779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45993.947696527779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45993.947696527779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45993.947696527779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45993.947696527779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45993.947696527779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45993.947696527779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45993.947696527779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45993.947696527779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45993.947696527779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45993.947696527779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45993.947696527779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45993.947696527779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45993.947696527779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45993.947696527779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45993.947696527779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45993.947696527779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45993.947696527779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45993.947696527779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45993.947696527779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45993.947696527779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45993.947696527779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45993.947696527779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45993.947696527779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45993.947696527779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45993.947696527779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45993.947696527779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45993.947696527779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45993.947696527779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45993.947696527779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45993.947696527779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45993.947696527779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45993.947696527779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45993.947696527779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45993.947696527779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45993.947696527779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45993.947696527779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45993.947696527779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45993.947696527779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45993.947696527779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45993.947696527779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45993.947696527779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45993.947696527779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45993.947696527779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45993.947696527779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45993.947696527779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45993.947696527779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45993.947696527779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45993.947696527779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45993.947696527779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45993.947696527779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45993.947696527779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45993.947696527779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45993.947696527779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45993.947696527779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45993.947696527779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45993.947696527779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45993.947696527779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45993.947696527779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45993.947696527779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45993.947696527779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45993.947696527779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45993.947696527779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45993.947696527779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45993.947696527779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45993.947696527779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45993.947696527779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45993.947696527779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45993.947696527779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45993.947696527779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45993.947696527779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45993.947696527779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45993.947696527779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45993.947696527779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45993.947696527779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45993.947696527779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45993.947696527779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45993.947696527779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45993.947696527779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45993.947696527779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45993.947696527779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45993.947696527779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45993.947696527779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45993.947696527779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45993.947696527779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45993.947696527779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45993.947696527779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45993.947696527779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45993.947696527779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45993.947696527779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45993.947696527779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45993.947696527779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45993.947696527779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45993.947696527779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45993.947696527779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45993.947696527779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45993.947696527779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45993.947696527779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45993.947696527779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45993.947696527779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45993.947696527779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45993.947696527779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45993.947696527779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45993.947696527779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45993.947696527779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45993.947696527779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45993.947696527779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45993.947696527779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45993.947696527779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45993.947696527779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45993.947696527779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45993.947696527779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45993.947696527779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45993.947696527779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45993.947696527779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45993.947696527779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45993.947696527779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45993.947696527779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45993.947696527779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45993.947696527779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45993.947696527779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45993.947696527779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45993.947696527779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45993.947696527779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45993.947696527779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45993.947696527779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45993.947696527779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45993.947696527779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45993.947696527779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45993.947696527779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45993.947696527779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45993.947696527779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45993.947696527779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45993.947696527779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45993.947696527779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45993.947696527779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45993.947696527779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45993.947696527779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45993.947696527779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45993.947696527779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45993.947696527779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45993.947696527779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45993.947696527779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45993.947696527779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45993.947696527779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45993.947696527779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45993.947696527779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45993.947696527779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45993.947696527779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45993.947696527779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45993.947696527779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45993.947696527779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45993.947696527779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45993.947696527779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45993.947696527779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45993.947696527779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45993.947696527779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45993.947696527779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45993.947696527779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45993.947696527779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45993.947696527779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45993.947696527779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45993.947696527779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45993.947696527779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45993.947696527779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45993.947696527779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45993.947696527779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45993.947696527779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45993.947696527779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45993.947696527779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45993.947696527779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45993.947696527779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45993.947696527779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45993.947696527779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45993.947696527779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45993.947696527779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45993.947696527779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45993.947696527779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45993.947696527779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45993.947696527779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45993.947696527779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45993.947696527779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45993.947696527779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45993.947696527779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45993.947696527779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45993.947696527779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45993.947696527779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45993.947696527779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45993.947696527779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45993.947696527779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45993.947696527779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45993.947696527779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45993.947696527779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45993.947696527779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45993.947696527779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45993.947696527779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45993.947696527779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45993.947696527779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45993.947696527779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45993.947696527779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45993.947696527779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45993.947696527779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45993.947696527779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45993.947696527779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45993.947696527779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45993.947696527779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45993.947696527779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45993.947696527779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45993.947696527779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45993.947696527779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45993.947696527779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45993.947696527779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45993.947696527779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45993.947696527779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45993.947696527779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45993.947696527779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45993.947696527779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45993.947696527779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45993.947696527779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45993.947696527779</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290.46697893518285</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2</v>
      </c>
      <c r="D3" s="88" t="s">
        <v>35271</v>
      </c>
      <c r="E3" s="91" t="s">
        <v>39106</v>
      </c>
      <c r="F3" s="92">
        <v>45993.737430555557</v>
      </c>
      <c r="G3" s="93">
        <f ca="1">IFERROR(NOW()-F3,"")</f>
        <v>0.21026597222225973</v>
      </c>
      <c r="H3" s="92">
        <v>45993.737430555557</v>
      </c>
      <c r="I3" s="110" t="str">
        <f>IFERROR(VLOOKUP(D3,DB!A:F,6,0),"")</f>
        <v>Generator-SG</v>
      </c>
      <c r="J3" s="110" t="str">
        <f>IFERROR(VLOOKUP(D3,DB!A:G,7,0),"")</f>
        <v>Dead</v>
      </c>
      <c r="K3" s="94" t="s">
        <v>39199</v>
      </c>
      <c r="L3" s="88" t="str">
        <f>IFERROR(VLOOKUP(D3,DB!A:I,9,0),"")</f>
        <v>Latis</v>
      </c>
    </row>
    <row r="4" spans="1:16" ht="15" customHeight="1">
      <c r="A4" s="154" t="s">
        <v>39200</v>
      </c>
      <c r="B4" s="110" t="str">
        <f>IFERROR(VLOOKUP(D4,DB!A:K,11,0),"")</f>
        <v>R4</v>
      </c>
      <c r="C4" s="90">
        <v>1</v>
      </c>
      <c r="D4" s="88" t="s">
        <v>36353</v>
      </c>
      <c r="E4" s="91" t="s">
        <v>39106</v>
      </c>
      <c r="F4" s="92">
        <v>45690.928472222222</v>
      </c>
      <c r="G4" s="93">
        <f ca="1">IFERROR(NOW()-F4,"")</f>
        <v>303.01922430555715</v>
      </c>
      <c r="H4" s="92">
        <v>45993.892835648148</v>
      </c>
      <c r="I4" s="110" t="str">
        <f>IFERROR(VLOOKUP(D4,DB!A:F,6,0),"")</f>
        <v>Generator-SG</v>
      </c>
      <c r="J4" s="110" t="str">
        <f>IFERROR(VLOOKUP(D4,DB!A:G,7,0),"")</f>
        <v>Weak</v>
      </c>
      <c r="K4" s="94" t="s">
        <v>39199</v>
      </c>
      <c r="L4" s="88" t="str">
        <f>IFERROR(VLOOKUP(D4,DB!A:I,9,0),"")</f>
        <v>Latis</v>
      </c>
    </row>
    <row r="5" spans="1:16" ht="15" customHeight="1">
      <c r="A5" s="110"/>
      <c r="B5" s="110" t="str">
        <f>IFERROR(VLOOKUP(D5,DB!A:K,11,0),"")</f>
        <v/>
      </c>
      <c r="C5" s="90"/>
      <c r="D5" s="88"/>
      <c r="E5" s="91"/>
      <c r="F5" s="92"/>
      <c r="G5" s="93">
        <f ca="1">IFERROR(NOW()-F5,"")</f>
        <v>45993.947696527779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ca="1">IFERROR(NOW()-F6,"")</f>
        <v>45993.947696527779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45993.947696527779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45993.947696527779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45993.947696527779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45993.947696527779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ca="1">IFERROR(NOW()-F11,"")</f>
        <v>45993.947696527779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ca="1">IFERROR(NOW()-F12,"")</f>
        <v>45993.947696527779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3:G57" ca="1" si="0">IFERROR(NOW()-F13,"")</f>
        <v>45993.947696527779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45993.947696527779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45993.947696527779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45993.947696527779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45993.947696527779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45993.947696527779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45993.947696527779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45993.947696527779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45993.947696527779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45993.947696527779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45993.947696527779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45993.947696527779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45993.947696527779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45993.947696527779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45993.947696527779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45993.947696527779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45993.947696527779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45993.947696527779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45993.947696527779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45993.947696527779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45993.947696527779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45993.947696527779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45993.947696527779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45993.947696527779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45993.947696527779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45993.947696527779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45993.947696527779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45993.947696527779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45993.947696527779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45993.947696527779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45993.947696527779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45993.947696527779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45993.947696527779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45993.947696527779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45993.947696527779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45993.947696527779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45993.947696527779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45993.947696527779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45993.947696527779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45993.947696527779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45993.947696527779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45993.947696527779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45993.947696527779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45993.947696527779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45993.947696527779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45993.947696527779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45993.947696527779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45993.947696527779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45993.947696527779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45993.947696527779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45993.947696527779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45993.947696527779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45993.947696527779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45993.947696527779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45993.947696527779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45993.947696527779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45993.947696527779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45993.947696527779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45993.947696527779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45993.947696527779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45993.947696527779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45993.947696527779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45993.947696527779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45993.947696527779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45993.947696527779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45993.947696527779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45993.947696527779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45993.947696527779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45993.947696527779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45993.947696527779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45993.947696527779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45993.947696527779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45993.947696527779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45993.947696527779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45993.947696527779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45993.947696527779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45993.947696527779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45993.947696527779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45993.947696527779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45993.947696527779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45993.947696527779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45993.947696527779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45993.947696527779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45993.947696527779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45993.947696527779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45993.947696527779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45993.947696527779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45993.947696527779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45993.947696527779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45993.947696527779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45993.947696527779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45993.947696527779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45993.947696527779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45993.947696527779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45993.947696527779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45993.947696527779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45993.947696527779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45993.947696527779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45993.947696527779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45993.947696527779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45993.947696527779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45993.947696527779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45993.947696527779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45993.947696527779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45993.947696527779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45993.947696527779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45993.947696527779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45993.947696527779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45993.947696527779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45993.947696527779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45993.947696527779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45993.947696527779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45993.947696527779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45993.947696527779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45993.947696527779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45993.947696527779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45993.947696527779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45993.947696527779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45993.947696527779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45993.947696527779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45993.947696527779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45993.947696527779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45993.947696527779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45993.947696527779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45993.947696527779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45993.947696527779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45993.947696527779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45993.947696527779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45993.947696527779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45993.947696527779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45993.947696527779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45993.947696527779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45993.947696527779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45993.947696527779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45993.947696527779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45993.947696527779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45993.947696527779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45993.947696527779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45993.947696527779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45993.947696527779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45993.947696527779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45993.947696527779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45993.947696527779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45993.947696527779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45993.947696527779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45993.947696527779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45993.947696527779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45993.947696527779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45993.947696527779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45993.947696527779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45993.947696527779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45993.947696527779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45993.947696527779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45993.947696527779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45993.947696527779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45993.947696527779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45993.947696527779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45993.947696527779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45993.947696527779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45993.947696527779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45993.947696527779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45993.947696527779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45993.947696527779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45993.947696527779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45993.947696527779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45993.947696527779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45993.947696527779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45993.947696527779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45993.947696527779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45993.947696527779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45993.947696527779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45993.947696527779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45993.947696527779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45993.947696527779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45993.947696527779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45993.947696527779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45993.947696527779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45993.947696527779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45993.947696527779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45993.947696527779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45993.947696527779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45993.947696527779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45993.947696527779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45993.947696527779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45993.947696527779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45993.947696527779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45993.947696527779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45993.947696527779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45993.947696527779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45993.947696527779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45993.947696527779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45993.947696527779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45993.947696527779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45993.947696527779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45993.947696527779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45993.947696527779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45993.947696527779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45993.947696527779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45993.947696527779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45993.947696527779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45993.947696527779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45993.947696527779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45993.947696527779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45993.947696527779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45993.947696527779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45993.947696527779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45993.947696527779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45993.947696527779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45993.947696527779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45993.947696527779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45993.947696527779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45993.947696527779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45993.947696527779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45993.947696527779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45993.947696527779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45993.947696527779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45993.947696527779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45993.947696527779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45993.947696527779</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K7" sqref="K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102.11563634259073</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39189</v>
      </c>
      <c r="F3" s="38">
        <v>45926.188877314817</v>
      </c>
      <c r="G3" s="105">
        <f t="shared" ref="G3" ca="1" si="0">IFERROR(NOW()-F3,"")</f>
        <v>67.758819212962408</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39189</v>
      </c>
      <c r="F4" s="107">
        <v>45948.661111111112</v>
      </c>
      <c r="G4" s="108">
        <f t="shared" ref="G4" ca="1" si="1">IFERROR(NOW()-F4,"")</f>
        <v>45.28658541666664</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12.574397916665475</v>
      </c>
      <c r="H5" s="136">
        <v>45981.360798611109</v>
      </c>
      <c r="I5" s="106" t="str">
        <f>IFERROR(VLOOKUP(D5,DB!A:F,6,0),"")</f>
        <v>SCECO</v>
      </c>
      <c r="J5" s="106" t="str">
        <f>IFERROR(VLOOKUP(D5,DB!A:G,7,0),"")</f>
        <v>Dead</v>
      </c>
      <c r="K5" s="106" t="s">
        <v>39208</v>
      </c>
      <c r="L5" s="106" t="str">
        <f>IFERROR(VLOOKUP(D5,DB!A:I,9,0),"")</f>
        <v>Latis</v>
      </c>
    </row>
    <row r="6" spans="1:13">
      <c r="A6" s="37" t="s">
        <v>39209</v>
      </c>
      <c r="B6" s="37" t="str">
        <f>IFERROR(VLOOKUP(D6,DB!A:K,11,0),"")</f>
        <v>R5</v>
      </c>
      <c r="C6" s="37">
        <v>1</v>
      </c>
      <c r="D6" s="37" t="s">
        <v>37071</v>
      </c>
      <c r="E6" s="37" t="s">
        <v>39106</v>
      </c>
      <c r="F6" s="38">
        <v>45993.83766203704</v>
      </c>
      <c r="G6" s="135">
        <f ca="1">IFERROR(NOW()-F6,"")</f>
        <v>0.11003449073905358</v>
      </c>
      <c r="H6" s="38">
        <v>45993.83216435185</v>
      </c>
      <c r="I6" s="37" t="str">
        <f>IFERROR(VLOOKUP(D6,DB!A:F,6,0),"")</f>
        <v>Generator-SG</v>
      </c>
      <c r="J6" s="37" t="str">
        <f>IFERROR(VLOOKUP(D6,DB!A:G,7,0),"")</f>
        <v>Vandalized</v>
      </c>
      <c r="K6" s="37" t="s">
        <v>39210</v>
      </c>
      <c r="L6" s="37" t="str">
        <f>IFERROR(VLOOKUP(D6,DB!A:I,9,0),"")</f>
        <v>Latis</v>
      </c>
    </row>
    <row r="7" spans="1:13">
      <c r="A7" s="37"/>
      <c r="B7" s="37" t="str">
        <f>IFERROR(VLOOKUP(D7,DB!A:K,11,0),"")</f>
        <v>R5</v>
      </c>
      <c r="C7" s="37"/>
      <c r="D7" s="155" t="s">
        <v>33687</v>
      </c>
      <c r="E7" s="37" t="s">
        <v>39106</v>
      </c>
      <c r="F7" s="38"/>
      <c r="G7" s="135">
        <f ca="1">IFERROR(NOW()-F7,"")</f>
        <v>45993.947696527779</v>
      </c>
      <c r="H7" s="38">
        <v>45993.941180555557</v>
      </c>
      <c r="I7" s="37" t="str">
        <f>IFERROR(VLOOKUP(D7,DB!A:F,6,0),"")</f>
        <v>SCECO</v>
      </c>
      <c r="J7" s="37" t="str">
        <f>IFERROR(VLOOKUP(D7,DB!A:G,7,0),"")</f>
        <v>Good</v>
      </c>
      <c r="K7" s="37" t="s">
        <v>39211</v>
      </c>
      <c r="L7" s="37" t="str">
        <f>IFERROR(VLOOKUP(D7,DB!A:I,9,0),"")</f>
        <v>Latis</v>
      </c>
    </row>
    <row r="8" spans="1:13">
      <c r="A8" s="37"/>
      <c r="B8" s="37" t="str">
        <f>IFERROR(VLOOKUP(D8,DB!A:K,11,0),"")</f>
        <v/>
      </c>
      <c r="C8" s="37"/>
      <c r="D8" s="37"/>
      <c r="E8" s="37"/>
      <c r="F8" s="38"/>
      <c r="G8" s="135">
        <f ca="1">IFERROR(NOW()-F8,"")</f>
        <v>45993.947696527779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45993.947696527779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45993.947696527779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45993.947696527779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45993.947696527779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45993.947696527779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45993.947696527779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45993.947696527779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45993.947696527779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45993.947696527779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45993.947696527779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45993.947696527779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45993.947696527779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45993.947696527779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45993.947696527779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45993.947696527779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45993.947696527779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45993.947696527779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45993.947696527779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45993.947696527779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45993.947696527779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45993.947696527779</v>
      </c>
      <c r="H29" s="38"/>
      <c r="I29" s="37" t="str">
        <f>IFERROR(VLOOKUP(D29,DB!A:F,6,0),"")</f>
        <v/>
      </c>
      <c r="J29" s="37" t="str">
        <f>IFERROR(VLOOKUP(D29,DB!A:G,7,0),"")</f>
        <v/>
      </c>
      <c r="K29" s="37"/>
      <c r="L29" s="37" t="str">
        <f>IFERROR(VLOOKUP(D29,DB!A:I,9,0),"")</f>
        <v/>
      </c>
    </row>
    <row r="30" spans="1:12">
      <c r="A30" s="150"/>
      <c r="B30" s="150" t="str">
        <f>IFERROR(VLOOKUP(D30,DB!A:K,11,0),"")</f>
        <v/>
      </c>
      <c r="C30" s="150"/>
      <c r="D30" s="150"/>
      <c r="E30" s="150"/>
      <c r="F30" s="151"/>
      <c r="G30" s="152">
        <f ca="1">IFERROR(NOW()-F30,"")</f>
        <v>45993.947696527779</v>
      </c>
      <c r="H30" s="151"/>
      <c r="I30" s="150" t="str">
        <f>IFERROR(VLOOKUP(D30,DB!A:F,6,0),"")</f>
        <v/>
      </c>
      <c r="J30" s="150" t="str">
        <f>IFERROR(VLOOKUP(D30,DB!A:G,7,0),"")</f>
        <v/>
      </c>
      <c r="K30" s="150"/>
      <c r="L30" s="150"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30363</v>
      </c>
      <c r="E2" s="142" t="s">
        <v>39106</v>
      </c>
      <c r="F2" s="121">
        <v>45993.851203703707</v>
      </c>
      <c r="G2" s="72">
        <f ca="1">IFERROR(NOW()-F2,"-")</f>
        <v>9.649282407190185E-2</v>
      </c>
      <c r="H2" s="121">
        <v>45993.851203703707</v>
      </c>
      <c r="I2" s="119" t="str">
        <f>IFERROR(VLOOKUP(D2,DB!A:F,6,0),"")</f>
        <v>SCECO</v>
      </c>
      <c r="J2" s="119" t="str">
        <f>IFERROR(VLOOKUP(D2,DB!A:G,7,0),"")</f>
        <v>Dead+In progress+No BB Design</v>
      </c>
      <c r="K2" s="122" t="s">
        <v>39213</v>
      </c>
      <c r="L2" s="137" t="str">
        <f>IFERROR(VLOOKUP(D2,DB!A:I,9,0),"")</f>
        <v>Latis</v>
      </c>
    </row>
    <row r="3" spans="1:16382" ht="31.5" customHeight="1">
      <c r="A3" s="118"/>
      <c r="B3" s="119" t="str">
        <f>IFERROR(VLOOKUP(D3,DB!A:K,11,0),"")</f>
        <v/>
      </c>
      <c r="C3" s="120"/>
      <c r="D3" s="119"/>
      <c r="E3" s="142"/>
      <c r="F3" s="121"/>
      <c r="G3" s="72">
        <f ca="1">IFERROR(NOW()-F3,"-")</f>
        <v>45993.947696527779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45993.947696527779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45993.947696527779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45993.947696527779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45993.947696527779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45993.947696527779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45993.947696527779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45993.947696527779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45993.947696527779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45993.947696527779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45993.947696527779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45993.947696527779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45993.947696527779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45993.947696527779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45993.947696527779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45993.947696527779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45993.947696527779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45993.947696527779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45993.947696527779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45993.947696527779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45993.947696527779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45993.947696527779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45993.947696527779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45993.947696527779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45993.947696527779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45993.947696527779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45993.947696527779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45993.947696527779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45993.947696527779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45993.947696527779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45993.947696527779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45993.947696527779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45993.947696527779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45993.947696527779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45993.947696527779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45993.947696527779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45993.947696527779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45993.947696527779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45993.947696527779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45993.947696527779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45993.947696527779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45993.947696527779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45993.947696527779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45993.947696527779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45993.947696527779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45993.947696527779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45993.947696527779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45993.947696527779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45993.947696527779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45993.947696527779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45993.947696527779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45993.947696527779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45993.947696527779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45993.947696527779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45993.947696527779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45993.947696527779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45993.947696527779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45993.947696527779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45993.947696527779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45993.947696527779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45993.947696527779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45993.947696527779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45993.947696527779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45993.947696527779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45993.947696527779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45993.947696527779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45993.947696527779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45993.947696527779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45993.947696527779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45993.947696527779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45993.947696527779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45993.947696527779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45993.947696527779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45993.947696527779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45993.947696527779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45993.947696527779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45993.947696527779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45993.947696527779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45993.947696527779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45993.947696527779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45993.947696527779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45993.947696527779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45993.947696527779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45993.947696527779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45993.947696527779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45993.947696527779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45993.947696527779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45993.947696527779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45993.947696527779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45993.947696527779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45993.947696527779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45993.947696527779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45993.947696527779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45993.947696527779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45993.947696527779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45993.947696527779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45993.947696527779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45993.947696527779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45993.947696527779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45993.947696527779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45993.947696527779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45993.947696527779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45993.947696527779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45993.947696527779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45993.947696527779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45993.947696527779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45993.947696527779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45993.947696527779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45993.947696527779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45993.947696527779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45993.947696527779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45993.947696527779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45993.947696527779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45993.947696527779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45993.947696527779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45993.947696527779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45993.947696527779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45993.947696527779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45993.947696527779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45993.947696527779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45993.947696527779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45993.947696527779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45993.947696527779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45993.947696527779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45993.947696527779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45993.947696527779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45993.947696527779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45993.947696527779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45993.947696527779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45993.947696527779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45993.947696527779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45993.947696527779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45993.947696527779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45993.947696527779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45993.947696527779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45993.947696527779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45993.947696527779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45993.947696527779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45993.947696527779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45993.947696527779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45993.947696527779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45993.947696527779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45993.947696527779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45993.947696527779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45993.947696527779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45993.947696527779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45993.947696527779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45993.947696527779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45993.947696527779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45993.947696527779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45993.947696527779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45993.947696527779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45993.947696527779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45993.947696527779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45993.947696527779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45993.947696527779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45993.947696527779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45993.947696527779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45993.947696527779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45993.947696527779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45993.947696527779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45993.947696527779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45993.947696527779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45993.947696527779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45993.947696527779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45993.947696527779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45993.947696527779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45993.947696527779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45993.947696527779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45993.947696527779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45993.947696527779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45993.947696527779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45993.947696527779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45993.947696527779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45993.947696527779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45993.947696527779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45993.947696527779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45993.947696527779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45993.947696527779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45993.947696527779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45993.947696527779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45993.947696527779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45993.947696527779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45993.947696527779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45993.947696527779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45993.947696527779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45993.947696527779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45993.947696527779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45993.947696527779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45993.947696527779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45993.947696527779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45993.947696527779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45993.947696527779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45993.947696527779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45993.947696527779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45993.947696527779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45993.947696527779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45993.947696527779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45993.947696527779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45993.947696527779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45993.947696527779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45993.947696527779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45993.947696527779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45993.947696527779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45993.947696527779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45993.947696527779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45993.947696527779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45993.947696527779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45993.947696527779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45993.947696527779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45993.947696527779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45993.947696527779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45993.947696527779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45993.947696527779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45993.947696527779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45993.947696527779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45993.947696527779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45993.947696527779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45993.947696527779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45993.947696527779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45993.947696527779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45993.947696527779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45993.947696527779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45993.947696527779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45993.947696527779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45993.947696527779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45993.947696527779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45993.947696527779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45993.947696527779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45993.947696527779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45993.947696527779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45993.947696527779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45993.947696527779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45993.947696527779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45993.947696527779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45993.947696527779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45993.947696527779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45993.947696527779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45993.947696527779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45993.947696527779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45993.947696527779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45993.947696527779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45993.947696527779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45993.947696527779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45993.947696527779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45993.947696527779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45993.947696527779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45993.947696527779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45993.947696527779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45993.947696527779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45993.947696527779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45993.947696527779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45993.947696527779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45993.947696527779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45993.947696527779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45993.947696527779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45993.947696527779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45993.947696527779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45993.947696527779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45993.947696527779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45993.947696527779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45993.947696527779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45993.947696527779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45993.947696527779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45993.947696527779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45993.947696527779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45993.947696527779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45993.947696527779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45993.947696527779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45993.947696527779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45993.947696527779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45993.947696527779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45993.947696527779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45993.947696527779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45993.947696527779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45993.947696527779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45993.947696527779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45993.947696527779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45993.947696527779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45993.947696527779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45993.947696527779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45993.947696527779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45993.947696527779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45993.947696527779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45993.947696527779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45993.947696527779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45993.947696527779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45993.947696527779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45993.947696527779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45993.947696527779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45993.947696527779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45993.947696527779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45993.947696527779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45993.947696527779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45993.947696527779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45993.947696527779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45993.947696527779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45993.947696527779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45993.947696527779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45993.947696527779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45993.947696527779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45993.947696527779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45993.947696527779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45993.947696527779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45993.947696527779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45993.947696527779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45993.947696527779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45993.947696527779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45993.947696527779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45993.947696527779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45993.947696527779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45993.947696527779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45993.947696527779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45993.947696527779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45993.947696527779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45993.947696527779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45993.947696527779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45993.947696527779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45993.947696527779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45993.947696527779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45993.947696527779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45993.947696527779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45993.947696527779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45993.947696527779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45993.947696527779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45993.947696527779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45993.947696527779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45993.947696527779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45993.947696527779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45993.947696527779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45993.947696527779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45993.947696527779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45993.947696527779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45993.947696527779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45993.947696527779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45993.947696527779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45993.947696527779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45993.947696527779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45993.947696527779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45993.947696527779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45993.947696527779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45993.947696527779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45993.947696527779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45993.947696527779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45993.947696527779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45993.947696527779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45993.947696527779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45993.947696527779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45993.947696527779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45993.947696527779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45993.947696527779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45993.947696527779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45993.947696527779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45993.947696527779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45993.947696527779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45993.947696527779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45993.947696527779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45993.947696527779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45993.947696527779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45993.947696527779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45993.947696527779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45993.947696527779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45993.947696527779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45993.947696527779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45993.947696527779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45993.947696527779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45993.947696527779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45993.947696527779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45993.947696527779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45993.947696527779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45993.947696527779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45993.947696527779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45993.947696527779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45993.947696527779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45993.947696527779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45993.947696527779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45993.947696527779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45993.947696527779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45993.947696527779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45993.947696527779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45993.947696527779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45993.947696527779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45993.947696527779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45993.947696527779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45993.947696527779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45993.947696527779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45993.947696527779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45993.947696527779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45993.947696527779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45993.947696527779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45993.947696527779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45993.947696527779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45993.947696527779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45993.947696527779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45993.947696527779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45993.947696527779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45993.947696527779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45993.947696527779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45993.947696527779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45993.947696527779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45993.947696527779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45993.947696527779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45993.947696527779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45993.947696527779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45993.947696527779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45993.947696527779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45993.947696527779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45993.947696527779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45993.947696527779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45993.947696527779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45993.947696527779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45993.947696527779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45993.947696527779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45993.947696527779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45993.947696527779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45993.947696527779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45993.947696527779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45993.947696527779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45993.947696527779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45993.947696527779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45993.947696527779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45993.947696527779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45993.947696527779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45993.947696527779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45993.947696527779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45993.947696527779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45993.947696527779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45993.947696527779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45993.947696527779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45993.947696527779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45993.947696527779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45993.947696527779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45993.947696527779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45993.947696527779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45993.947696527779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45993.947696527779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45993.947696527779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45993.947696527779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45993.947696527779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45993.947696527779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45993.947696527779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45993.947696527779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45993.947696527779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45993.947696527779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45993.947696527779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45993.947696527779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45993.947696527779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45993.947696527779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45993.947696527779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45993.947696527779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45993.947696527779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45993.947696527779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45993.947696527779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45993.947696527779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45993.947696527779</v>
      </c>
      <c r="H457" s="121"/>
      <c r="I457" s="119" t="str">
        <f>IFERROR(VLOOKUP(D457,DB!A:F,6,0),"")</f>
        <v/>
      </c>
      <c r="J457" s="119" t="str">
        <f>IFERROR(VLOOKUP(D457,DB!A:G,7,0),"")</f>
        <v/>
      </c>
      <c r="K457" s="122"/>
      <c r="L457" s="137" t="str">
        <f>IFERROR(VLOOKUP(D457,DB!A:I,9,0),"")</f>
        <v/>
      </c>
    </row>
    <row r="458" spans="1:12" ht="31.5" customHeight="1">
      <c r="A458" s="143"/>
      <c r="B458" s="144" t="str">
        <f>IFERROR(VLOOKUP(D458,DB!A:K,11,0),"")</f>
        <v/>
      </c>
      <c r="C458" s="145"/>
      <c r="D458" s="144"/>
      <c r="E458" s="142"/>
      <c r="F458" s="146"/>
      <c r="G458" s="147">
        <f ca="1">IFERROR(NOW()-F458,"-")</f>
        <v>45993.947696527779</v>
      </c>
      <c r="H458" s="146"/>
      <c r="I458" s="144" t="str">
        <f>IFERROR(VLOOKUP(D458,DB!A:F,6,0),"")</f>
        <v/>
      </c>
      <c r="J458" s="144" t="str">
        <f>IFERROR(VLOOKUP(D458,DB!A:G,7,0),"")</f>
        <v/>
      </c>
      <c r="K458" s="148"/>
      <c r="L458" s="149" t="str">
        <f>IFERROR(VLOOKUP(D458,DB!A:I,9,0),"")</f>
        <v/>
      </c>
    </row>
  </sheetData>
  <dataValidations count="2">
    <dataValidation allowBlank="1" showInputMessage="1" showErrorMessage="1" sqref="E1" xr:uid="{9E1BC488-8814-4F8A-8DBE-742B3278AB71}"/>
    <dataValidation type="list" allowBlank="1" showInputMessage="1" showErrorMessage="1" sqref="E2:E4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2025-12-02T19:46:42Z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