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18" documentId="120_S{2AC9BD13-BADA-5192-A53E-5A8FF88502F6}" xr6:coauthVersionLast="47" xr6:coauthVersionMax="47" xr10:uidLastSave="{1E4B1431-8E01-49D3-9A80-7B1301B3541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4" i="4"/>
  <c r="G4" i="4"/>
  <c r="I4" i="4"/>
  <c r="J4" i="4"/>
  <c r="L4" i="4"/>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<sst xmlns="http://schemas.openxmlformats.org/spreadsheetml/2006/main" count="180298" uniqueCount="39135">
  <si>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</si>
  <si>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</si>
  <si>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</si>
  <si>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</si>
  <si>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</si>
  <si>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</si>
  <si>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</si>
  <si>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</si>
  <si>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</si>
  <si>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</si>
  <si>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</si>
  <si>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</si>
  <si>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</si>
  <si>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</si>
  <si>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</si>
  <si>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</si>
  <si>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</si>
  <si>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</si>
  <si>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</si>
  <si>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</si>
  <si>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</si>
  <si>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</si>
  <si>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</si>
  <si>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</si>
  <si>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</si>
  <si>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</si>
  <si>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</si>
  <si>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</si>
  <si>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</si>
  <si>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</si>
  <si>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</si>
  <si>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</si>
  <si>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</si>
  <si>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</si>
  <si>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</si>
  <si>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</si>
  <si>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</si>
  <si>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</si>
  <si>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</si>
  <si>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</si>
  <si>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</si>
  <si>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</si>
  <si>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</si>
  <si>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</si>
  <si>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</si>
  <si>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</si>
  <si>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</si>
  <si>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</si>
  <si>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</si>
  <si>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</si>
  <si>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</si>
  <si>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</si>
  <si>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</si>
  <si>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</si>
  <si>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</si>
  <si>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</si>
  <si>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</si>
  <si>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</si>
  <si>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</si>
  <si>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</si>
  <si>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</si>
  <si>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</si>
  <si>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</si>
  <si>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</si>
  <si>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</si>
  <si>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</si>
  <si>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</si>
  <si>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</si>
  <si>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</si>
  <si>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</si>
  <si>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</si>
  <si>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</si>
  <si>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</si>
  <si>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</si>
  <si>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</si>
  <si>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</si>
  <si>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</si>
  <si>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</si>
  <si>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</si>
  <si>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</si>
  <si>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</si>
  <si>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</si>
  <si>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</si>
  <si>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</si>
  <si>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</si>
  <si>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</si>
  <si>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</si>
  <si>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</si>
  <si>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</si>
  <si>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</si>
  <si>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</si>
  <si>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</si>
  <si>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</si>
  <si>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</si>
  <si>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</si>
  <si>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</si>
  <si>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</si>
  <si>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</si>
  <si>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</si>
  <si>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</si>
  <si>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</si>
  <si>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</si>
  <si>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</si>
  <si>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</si>
  <si>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</si>
  <si>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</si>
  <si>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</si>
  <si>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</si>
  <si>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</si>
  <si>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</si>
  <si>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</si>
  <si>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</si>
  <si>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</si>
  <si>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</si>
  <si>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</si>
  <si>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</si>
  <si>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</si>
  <si>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</si>
  <si>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</si>
  <si>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</si>
  <si>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</si>
  <si>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</si>
  <si>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</si>
  <si>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</si>
  <si>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</si>
  <si>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</si>
  <si>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</si>
  <si>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</si>
  <si>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</si>
  <si>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</si>
  <si>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</si>
  <si>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</si>
  <si>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</si>
  <si>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</si>
  <si>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</si>
  <si>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</si>
  <si>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</si>
  <si>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</si>
  <si>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</si>
  <si>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</si>
  <si>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</si>
  <si>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</si>
  <si>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</si>
  <si>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</si>
  <si>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</si>
  <si>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</si>
  <si>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</si>
  <si>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</si>
  <si>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</si>
  <si>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</si>
  <si>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</si>
  <si>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</si>
  <si>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</si>
  <si>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</si>
  <si>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</si>
  <si>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</si>
  <si>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</si>
  <si>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</si>
  <si>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</si>
  <si>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</si>
  <si>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</si>
  <si>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</si>
  <si>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</si>
  <si>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</si>
  <si>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</si>
  <si>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</si>
  <si>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</si>
  <si>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</si>
  <si>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</si>
  <si>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</si>
  <si>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</si>
  <si>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</si>
  <si>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</si>
  <si>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</si>
  <si>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</si>
  <si>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</si>
  <si>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</si>
  <si>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</si>
  <si>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</si>
  <si>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</si>
  <si>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</si>
  <si>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</si>
  <si>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</si>
  <si>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</si>
  <si>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</si>
  <si>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</si>
  <si>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</si>
  <si>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</si>
  <si>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</si>
  <si>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</si>
  <si>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</si>
  <si>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</si>
  <si>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</si>
  <si>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</si>
  <si>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</si>
  <si>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</si>
  <si>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</si>
  <si>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</si>
  <si>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</si>
  <si>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</si>
  <si>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</si>
  <si>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</si>
  <si>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</si>
  <si>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</si>
  <si>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</si>
  <si>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</si>
  <si>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</si>
  <si>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</si>
  <si>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</si>
  <si>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</si>
  <si>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</si>
  <si>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</si>
  <si>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</si>
  <si>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</si>
  <si>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</si>
  <si>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</si>
  <si>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</si>
  <si>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</si>
  <si>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</si>
  <si>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</si>
  <si>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</si>
  <si>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</si>
  <si>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</si>
  <si>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</si>
  <si>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</si>
  <si>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</si>
  <si>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</si>
  <si>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</si>
  <si>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</si>
  <si>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</si>
  <si>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</si>
  <si>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</si>
  <si>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</si>
  <si>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</si>
  <si>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</si>
  <si>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</si>
  <si>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</si>
  <si>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</si>
  <si>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</si>
  <si>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</si>
  <si>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</si>
  <si>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</si>
  <si>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</si>
  <si>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</si>
  <si>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</si>
  <si>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</si>
  <si>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</si>
  <si>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</si>
  <si>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</si>
  <si>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</si>
  <si>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</si>
  <si>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</si>
  <si>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</si>
  <si>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</si>
  <si>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</si>
  <si>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</si>
  <si>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</si>
  <si>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</si>
  <si>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</si>
  <si>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</si>
  <si>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</si>
  <si>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</si>
  <si>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</si>
  <si>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</si>
  <si>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</si>
  <si>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</si>
  <si>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</si>
  <si>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</si>
  <si>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</si>
  <si>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</si>
  <si>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</si>
  <si>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</si>
  <si>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</si>
  <si>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</si>
  <si>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</si>
  <si>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</si>
  <si>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</si>
  <si>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</si>
  <si>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</si>
  <si>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</si>
  <si>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</si>
  <si>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</si>
  <si>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</si>
  <si>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</si>
  <si>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</si>
  <si>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</si>
  <si>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</si>
  <si>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</si>
  <si>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</si>
  <si>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</si>
  <si>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</si>
  <si>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</si>
  <si>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</si>
  <si>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</si>
  <si>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</si>
  <si>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</si>
  <si>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</si>
  <si>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</si>
  <si>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</si>
  <si>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</si>
  <si>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</si>
  <si>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</si>
  <si>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</si>
  <si>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</si>
  <si>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</si>
  <si>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</si>
  <si>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</si>
  <si>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</si>
  <si>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</si>
  <si>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</si>
  <si>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</si>
  <si>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</si>
  <si>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</si>
  <si>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</si>
  <si>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</si>
  <si>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</si>
  <si>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</si>
  <si>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</si>
  <si>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</si>
  <si>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</si>
  <si>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</si>
  <si>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</si>
  <si>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</si>
  <si>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</si>
  <si>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</si>
  <si>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</si>
  <si>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</si>
  <si>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</si>
  <si>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</si>
  <si>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</si>
  <si>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</si>
  <si>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</si>
  <si>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</si>
  <si>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</si>
  <si>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</si>
  <si>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</si>
  <si>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</si>
  <si>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</si>
  <si>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</si>
  <si>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</si>
  <si>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</si>
  <si>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</si>
  <si>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</si>
  <si>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</si>
  <si>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</si>
  <si>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</si>
  <si>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</si>
  <si>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</si>
  <si>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</si>
  <si>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</si>
  <si>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</si>
  <si>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</si>
  <si>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</si>
  <si>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</si>
  <si>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</si>
  <si>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</si>
  <si>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</si>
  <si>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</si>
  <si>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</si>
  <si>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</si>
  <si>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</si>
  <si>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</si>
  <si>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</si>
  <si>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</si>
  <si>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</si>
  <si>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</si>
  <si>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</si>
  <si>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</si>
  <si>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</si>
  <si>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</si>
  <si>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</si>
  <si>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</si>
  <si>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</si>
  <si>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</si>
  <si>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</si>
  <si>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</si>
  <si>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</si>
  <si>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</si>
  <si>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</si>
  <si>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</si>
  <si>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</si>
  <si>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</si>
  <si>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</si>
  <si>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</si>
  <si>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</si>
  <si>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</si>
  <si>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</si>
  <si>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</si>
  <si>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</si>
  <si>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</si>
  <si>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</si>
  <si>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</si>
  <si>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</si>
  <si>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</si>
  <si>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</si>
  <si>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</si>
  <si>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</si>
  <si>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</si>
  <si>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</si>
  <si>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</si>
  <si>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</si>
  <si>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</si>
  <si>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</si>
  <si>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</si>
  <si>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</si>
  <si>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</si>
  <si>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</si>
  <si>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</si>
  <si>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</si>
  <si>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</si>
  <si>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</si>
  <si>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</si>
  <si>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</si>
  <si>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</si>
  <si>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</si>
  <si>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</si>
  <si>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</si>
  <si>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</si>
  <si>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</si>
  <si>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</si>
  <si>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</si>
  <si>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</si>
  <si>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</si>
  <si>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</si>
  <si>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</si>
  <si>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</si>
  <si>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</si>
  <si>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</si>
  <si>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</si>
  <si>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</si>
  <si>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</si>
  <si>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</si>
  <si>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</si>
  <si>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</si>
  <si>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</si>
  <si>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</si>
  <si>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</si>
  <si>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</si>
  <si>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</si>
  <si>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</si>
  <si>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</si>
  <si>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</si>
  <si>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</si>
  <si>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</si>
  <si>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</si>
  <si>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</si>
  <si>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</si>
  <si>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</si>
  <si>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</si>
  <si>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</si>
  <si>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</si>
  <si>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</si>
  <si>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</si>
  <si>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</si>
  <si>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</si>
  <si>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</si>
  <si>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</si>
  <si>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</si>
  <si>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</si>
  <si>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</si>
  <si>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</si>
  <si>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</si>
  <si>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</si>
  <si>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</si>
  <si>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</si>
  <si>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</si>
  <si>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</si>
  <si>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</si>
  <si>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</si>
  <si>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</si>
  <si>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</si>
  <si>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</si>
  <si>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</si>
  <si>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</si>
  <si>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</si>
  <si>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</si>
  <si>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</si>
  <si>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</si>
  <si>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</si>
  <si>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</si>
  <si>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</si>
  <si>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</si>
  <si>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</si>
  <si>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</si>
  <si>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</si>
  <si>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</si>
  <si>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</si>
  <si>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</si>
  <si>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</si>
  <si>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</si>
  <si>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</si>
  <si>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</si>
  <si>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</si>
  <si>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</si>
  <si>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</si>
  <si>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</si>
  <si>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</si>
  <si>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</si>
  <si>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</si>
  <si>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</si>
  <si>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</si>
  <si>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</si>
  <si>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</si>
  <si>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</si>
  <si>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</si>
  <si>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</si>
  <si>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</si>
  <si>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</si>
  <si>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</si>
  <si>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</si>
  <si>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</si>
  <si>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</si>
  <si>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</si>
  <si>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</si>
  <si>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</si>
  <si>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</si>
  <si>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</si>
  <si>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</si>
  <si>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</si>
  <si>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</si>
  <si>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</si>
  <si>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</si>
  <si>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</si>
  <si>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</si>
  <si>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</si>
  <si>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</si>
  <si>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</si>
  <si>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</si>
  <si>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</si>
  <si>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</si>
  <si>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</si>
  <si>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</si>
  <si>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</si>
  <si>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</si>
  <si>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</si>
  <si>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</si>
  <si>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</si>
  <si>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</si>
  <si>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</si>
  <si>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</si>
  <si>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</si>
  <si>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</si>
  <si>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</si>
  <si>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</si>
  <si>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</si>
  <si>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</si>
  <si>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</si>
  <si>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</si>
  <si>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</si>
  <si>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</si>
  <si>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</si>
  <si>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</si>
  <si>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</si>
  <si>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</si>
  <si>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</si>
  <si>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</si>
  <si>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</si>
  <si>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</si>
  <si>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</si>
  <si>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</si>
  <si>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</si>
  <si>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</si>
  <si>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</si>
  <si>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</si>
  <si>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</si>
  <si>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</si>
  <si>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</si>
  <si>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</si>
  <si>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</si>
  <si>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</si>
  <si>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</si>
  <si>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</si>
  <si>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</si>
  <si>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</si>
  <si>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</si>
  <si>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</si>
  <si>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</si>
  <si>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</si>
  <si>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</si>
  <si>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</si>
  <si>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</si>
  <si>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</si>
  <si>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</si>
  <si>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</si>
  <si>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</si>
  <si>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</si>
  <si>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</si>
  <si>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</si>
  <si>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</si>
  <si>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</si>
  <si>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</si>
  <si>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</si>
  <si>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</si>
  <si>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</si>
  <si>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</si>
  <si>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</si>
  <si>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</si>
  <si>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</si>
  <si>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</si>
  <si>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</si>
  <si>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</si>
  <si>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</si>
  <si>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</si>
  <si>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</si>
  <si>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</si>
  <si>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</si>
  <si>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</si>
  <si>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</si>
  <si>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</si>
  <si>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</si>
  <si>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</si>
  <si>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</si>
  <si>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</si>
  <si>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</si>
  <si>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</si>
  <si>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</si>
  <si>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</si>
  <si>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</si>
  <si>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</si>
  <si>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</si>
  <si>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</si>
  <si>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</si>
  <si>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</si>
  <si>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</si>
  <si>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</si>
  <si>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</si>
  <si>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</si>
  <si>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</si>
  <si>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</si>
  <si>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</si>
  <si>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</si>
  <si>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</si>
  <si>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</si>
  <si>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</si>
  <si>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</si>
  <si>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</si>
  <si>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</si>
  <si>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</si>
  <si>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</si>
  <si>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</si>
  <si>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</si>
  <si>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</si>
  <si>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</si>
  <si>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</si>
  <si>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</si>
  <si>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</si>
  <si>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</si>
  <si>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</si>
  <si>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</si>
  <si>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</si>
  <si>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</si>
  <si>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</si>
  <si>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</si>
  <si>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</si>
  <si>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</si>
  <si>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</si>
  <si>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</si>
  <si>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</si>
  <si>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</si>
  <si>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</si>
  <si>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</si>
  <si>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</si>
  <si>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</si>
  <si>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</si>
  <si>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</si>
  <si>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</si>
  <si>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</si>
  <si>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</si>
  <si>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</si>
  <si>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</si>
  <si>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</si>
  <si>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</si>
  <si>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</si>
  <si>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</si>
  <si>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</si>
  <si>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</si>
  <si>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</si>
  <si>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</si>
  <si>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</si>
  <si>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</si>
  <si>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</si>
  <si>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</si>
  <si>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</si>
  <si>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</si>
  <si>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</si>
  <si>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</si>
  <si>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</si>
  <si>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</si>
  <si>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</si>
  <si>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</si>
  <si>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</si>
  <si>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</si>
  <si>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</si>
  <si>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</si>
  <si>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</si>
  <si>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</si>
  <si>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</si>
  <si>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</si>
  <si>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</si>
  <si>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</si>
  <si>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</si>
  <si>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</si>
  <si>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</si>
  <si>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</si>
  <si>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</si>
  <si>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</si>
  <si>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</si>
  <si>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</si>
  <si>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</si>
  <si>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</si>
  <si>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</si>
  <si>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</si>
  <si>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</si>
  <si>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</si>
  <si>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</si>
  <si>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</si>
  <si>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</si>
  <si>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</si>
  <si>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</si>
  <si>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</si>
  <si>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</si>
  <si>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</si>
  <si>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</si>
  <si>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</si>
  <si>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</si>
  <si>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</si>
  <si>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</si>
  <si>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</si>
  <si>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</si>
  <si>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</si>
  <si>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</si>
  <si>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</si>
  <si>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</si>
  <si>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</si>
  <si>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</si>
  <si>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</si>
  <si>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</si>
  <si>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</si>
  <si>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</si>
  <si>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</si>
  <si>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</si>
  <si>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</si>
  <si>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</si>
  <si>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</si>
  <si>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</si>
  <si>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</si>
  <si>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</si>
  <si>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</si>
  <si>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</si>
  <si>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</si>
  <si>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</si>
  <si>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</si>
  <si>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</si>
  <si>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</si>
  <si>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</si>
  <si>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</si>
  <si>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</si>
  <si>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</si>
  <si>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</si>
  <si>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</si>
  <si>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</si>
  <si>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</si>
  <si>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</si>
  <si>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</si>
  <si>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</si>
  <si>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</si>
  <si>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</si>
  <si>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</si>
  <si>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</si>
  <si>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</si>
  <si>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</si>
  <si>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</si>
  <si>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</si>
  <si>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</si>
  <si>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</si>
  <si>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</si>
  <si>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</si>
  <si>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</si>
  <si>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</si>
  <si>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</si>
  <si>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</si>
  <si>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</si>
  <si>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</si>
  <si>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</si>
  <si>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</si>
  <si>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</si>
  <si>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</si>
  <si>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</si>
  <si>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</si>
  <si>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</si>
  <si>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</si>
  <si>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</si>
  <si>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</si>
  <si>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</si>
  <si>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</si>
  <si>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</si>
  <si>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</si>
  <si>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</si>
  <si>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</si>
  <si>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</si>
  <si>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</si>
  <si>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</si>
  <si>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</si>
  <si>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</si>
  <si>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</si>
  <si>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</si>
  <si>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</si>
  <si>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</si>
  <si>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</si>
  <si>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</si>
  <si>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</si>
  <si>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</si>
  <si>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</si>
  <si>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</si>
  <si>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</si>
  <si>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</si>
  <si>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</si>
  <si>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</si>
  <si>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</si>
  <si>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</si>
  <si>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</si>
  <si>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</si>
  <si>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</si>
  <si>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</si>
  <si>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</si>
  <si>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</si>
  <si>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</si>
  <si>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</si>
  <si>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</si>
  <si>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</si>
  <si>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</si>
  <si>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</si>
  <si>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</si>
  <si>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</si>
  <si>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</si>
  <si>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</si>
  <si>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</si>
  <si>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</si>
  <si>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</si>
  <si>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</si>
  <si>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</si>
  <si>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</si>
  <si>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</si>
  <si>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</si>
  <si>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</si>
  <si>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</si>
  <si>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</si>
  <si>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</si>
  <si>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</si>
  <si>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</si>
  <si>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</si>
  <si>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</si>
  <si>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</si>
  <si>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</si>
  <si>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</si>
  <si>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</si>
  <si>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</si>
  <si>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</si>
  <si>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</si>
  <si>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</si>
  <si>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</si>
  <si>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</si>
  <si>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</si>
  <si>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</si>
  <si>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</si>
  <si>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</si>
  <si>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</si>
  <si>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</si>
  <si>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</si>
  <si>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</si>
  <si>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</si>
  <si>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</si>
  <si>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</si>
  <si>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</si>
  <si>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</si>
  <si>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</si>
  <si>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</si>
  <si>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</si>
  <si>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</si>
  <si>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</si>
  <si>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</si>
  <si>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</si>
  <si>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</si>
  <si>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</si>
  <si>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</si>
  <si>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</si>
  <si>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</si>
  <si>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</si>
  <si>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</si>
  <si>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</si>
  <si>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</si>
  <si>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</si>
  <si>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</si>
  <si>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</si>
  <si>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</si>
  <si>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</si>
  <si>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</si>
  <si>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</si>
  <si>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</si>
  <si>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</si>
  <si>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</si>
  <si>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</si>
  <si>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</si>
  <si>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</si>
  <si>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</si>
  <si>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</si>
  <si>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</si>
  <si>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</si>
  <si>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</si>
  <si>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</si>
  <si>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</si>
  <si>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</si>
  <si>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</si>
  <si>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</si>
  <si>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</si>
  <si>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</si>
  <si>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</si>
  <si>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</si>
  <si>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</si>
  <si>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</si>
  <si>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</si>
  <si>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</si>
  <si>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</si>
  <si>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</si>
  <si>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</si>
  <si>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</si>
  <si>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</si>
  <si>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</si>
  <si>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</si>
  <si>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</si>
  <si>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</si>
  <si>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</si>
  <si>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</si>
  <si>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</si>
  <si>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</si>
  <si>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</si>
  <si>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</si>
  <si>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</si>
  <si>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</si>
  <si>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</si>
  <si>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</si>
  <si>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</si>
  <si>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</si>
  <si>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</si>
  <si>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</si>
  <si>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</si>
  <si>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</si>
  <si>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</si>
  <si>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</si>
  <si>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</si>
  <si>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</si>
  <si>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</si>
  <si>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</si>
  <si>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</si>
  <si>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</si>
  <si>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</si>
  <si>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</si>
  <si>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</si>
  <si>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</si>
  <si>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</si>
  <si>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</si>
  <si>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</si>
  <si>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</si>
  <si>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</si>
  <si>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</si>
  <si>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</si>
  <si>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</si>
  <si>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</si>
  <si>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</si>
  <si>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</si>
  <si>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</si>
  <si>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</si>
  <si>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</si>
  <si>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</si>
  <si>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</si>
  <si>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</si>
  <si>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</si>
  <si>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</si>
  <si>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</si>
  <si>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</si>
  <si>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</si>
  <si>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</si>
  <si>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</si>
  <si>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</si>
  <si>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</si>
  <si>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</si>
  <si>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</si>
  <si>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</si>
  <si>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</si>
  <si>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</si>
  <si>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</si>
  <si>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</si>
  <si>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</si>
  <si>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</si>
  <si>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</si>
  <si>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</si>
  <si>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</si>
  <si>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</si>
  <si>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</si>
  <si>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</si>
  <si>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</si>
  <si>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</si>
  <si>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</si>
  <si>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</si>
  <si>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</si>
  <si>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</si>
  <si>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</si>
  <si>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</si>
  <si>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</si>
  <si>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</si>
  <si>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</si>
  <si>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</si>
  <si>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</si>
  <si>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</si>
  <si>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</si>
  <si>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</si>
  <si>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</si>
  <si>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</si>
  <si>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</si>
  <si>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</si>
  <si>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</si>
  <si>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</si>
  <si>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</si>
  <si>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</si>
  <si>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</si>
  <si>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</si>
  <si>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</si>
  <si>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</si>
  <si>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</si>
  <si>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</si>
  <si>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</si>
  <si>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</si>
  <si>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</si>
  <si>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</si>
  <si>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</si>
  <si>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</si>
  <si>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</si>
  <si>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</si>
  <si>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</si>
  <si>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</si>
  <si>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</si>
  <si>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</si>
  <si>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</si>
  <si>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</si>
  <si>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</si>
  <si>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</si>
  <si>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</si>
  <si>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</si>
  <si>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</si>
  <si>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</si>
  <si>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</si>
  <si>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</si>
  <si>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</si>
  <si>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</si>
  <si>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</si>
  <si>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</si>
  <si>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</si>
  <si>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</si>
  <si>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</si>
  <si>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</si>
  <si>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</si>
  <si>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</si>
  <si>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</si>
  <si>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</si>
  <si>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</si>
  <si>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</si>
  <si>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</si>
  <si>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</si>
  <si>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</si>
  <si>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</si>
  <si>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</si>
  <si>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</si>
  <si>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</si>
  <si>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</si>
  <si>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</si>
  <si>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</si>
  <si>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</si>
  <si>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</si>
  <si>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</si>
  <si>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</si>
  <si>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</si>
  <si>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</si>
  <si>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</si>
  <si>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</si>
  <si>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</si>
  <si>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</si>
  <si>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</si>
  <si>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</si>
  <si>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</si>
  <si>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</si>
  <si>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</si>
  <si>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</si>
  <si>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</si>
  <si>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</si>
  <si>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</si>
  <si>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</si>
  <si>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</si>
  <si>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</si>
  <si>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</si>
  <si>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</si>
  <si>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</si>
  <si>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</si>
  <si>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</si>
  <si>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</si>
  <si>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</si>
  <si>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</si>
  <si>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</si>
  <si>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</si>
  <si>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</si>
  <si>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</si>
  <si>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</si>
  <si>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</si>
  <si>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</si>
  <si>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</si>
  <si>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</si>
  <si>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</si>
  <si>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</si>
  <si>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</si>
  <si>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</si>
  <si>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</si>
  <si>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</si>
  <si>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</si>
  <si>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</si>
  <si>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</si>
  <si>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</si>
  <si>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</si>
  <si>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</si>
  <si>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</si>
  <si>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</si>
  <si>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</si>
  <si>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</si>
  <si>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</si>
  <si>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</si>
  <si>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</si>
  <si>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</si>
  <si>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</si>
  <si>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</si>
  <si>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</si>
  <si>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</si>
  <si>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</si>
  <si>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</si>
  <si>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</si>
  <si>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</si>
  <si>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</si>
  <si>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</si>
  <si>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</si>
  <si>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</si>
  <si>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</si>
  <si>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</si>
  <si>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</si>
  <si>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</si>
  <si>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</si>
  <si>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</si>
  <si>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</si>
  <si>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</si>
  <si>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</si>
  <si>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</si>
  <si>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</si>
  <si>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</si>
  <si>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</si>
  <si>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</si>
  <si>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</si>
  <si>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</si>
  <si>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</si>
  <si>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</si>
  <si>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</si>
  <si>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</si>
  <si>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</si>
  <si>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</si>
  <si>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</si>
  <si>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</si>
  <si>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</si>
  <si>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</si>
  <si>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</si>
  <si>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</si>
  <si>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</si>
  <si>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</si>
  <si>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</si>
  <si>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</si>
  <si>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</si>
  <si>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</si>
  <si>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</si>
  <si>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</si>
  <si>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</si>
  <si>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</si>
  <si>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</si>
  <si>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</si>
  <si>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</si>
  <si>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</si>
  <si>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</si>
  <si>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</si>
  <si>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</si>
  <si>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</si>
  <si>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</si>
  <si>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</si>
  <si>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</si>
  <si>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</si>
  <si>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</si>
  <si>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</si>
  <si>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</si>
  <si>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</si>
  <si>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</si>
  <si>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</si>
  <si>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</si>
  <si>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</si>
  <si>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</si>
  <si>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</si>
  <si>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</si>
  <si>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</si>
  <si>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</si>
  <si>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</si>
  <si>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</si>
  <si>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</si>
  <si>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</si>
  <si>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</si>
  <si>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</si>
  <si>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</si>
  <si>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</si>
  <si>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</si>
  <si>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</si>
  <si>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</si>
  <si>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</si>
  <si>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</si>
  <si>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</si>
  <si>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</si>
  <si>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</si>
  <si>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</si>
  <si>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</si>
  <si>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</si>
  <si>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</si>
  <si>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</si>
  <si>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</si>
  <si>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</si>
  <si>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</si>
  <si>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</si>
  <si>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</si>
  <si>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</si>
  <si>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</si>
  <si>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</si>
  <si>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</si>
  <si>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</si>
  <si>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</si>
  <si>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</si>
  <si>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</si>
  <si>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</si>
  <si>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</si>
  <si>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</si>
  <si>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</si>
  <si>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</si>
  <si>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</si>
  <si>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</si>
  <si>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</si>
  <si>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</si>
  <si>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</si>
  <si>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</si>
  <si>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</si>
  <si>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</si>
  <si>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</si>
  <si>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</si>
  <si>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</si>
  <si>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</si>
  <si>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</si>
  <si>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</si>
  <si>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</si>
  <si>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</si>
  <si>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</si>
  <si>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</si>
  <si>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</si>
  <si>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</si>
  <si>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</si>
  <si>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</si>
  <si>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</si>
  <si>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</si>
  <si>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</si>
  <si>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</si>
  <si>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</si>
  <si>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</si>
  <si>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</si>
  <si>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</si>
  <si>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</si>
  <si>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</si>
  <si>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</si>
  <si>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</si>
  <si>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</si>
  <si>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</si>
  <si>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</si>
  <si>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</si>
  <si>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</si>
  <si>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</si>
  <si>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</si>
  <si>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</si>
  <si>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</si>
  <si>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</si>
  <si>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</si>
  <si>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</si>
  <si>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</si>
  <si>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</si>
  <si>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</si>
  <si>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</si>
  <si>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</si>
  <si>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</si>
  <si>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</si>
  <si>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</si>
  <si>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</si>
  <si>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</si>
  <si>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</si>
  <si>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</si>
  <si>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</si>
  <si>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</si>
  <si>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</si>
  <si>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</si>
  <si>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</si>
  <si>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</si>
  <si>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</si>
  <si>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</si>
  <si>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</si>
  <si>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</si>
  <si>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</si>
  <si>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</si>
  <si>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</si>
  <si>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</si>
  <si>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</si>
  <si>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</si>
  <si>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</si>
  <si>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</si>
  <si>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</si>
  <si>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</si>
  <si>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</si>
  <si>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</si>
  <si>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</si>
  <si>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</si>
  <si>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</si>
  <si>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</si>
  <si>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</si>
  <si>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</si>
  <si>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</si>
  <si>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</si>
  <si>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</si>
  <si>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</si>
  <si>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</si>
  <si>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</si>
  <si>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</si>
  <si>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</si>
  <si>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</si>
  <si>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</si>
  <si>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</si>
  <si>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</si>
  <si>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</si>
  <si>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</si>
  <si>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</si>
  <si>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</si>
  <si>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</si>
  <si>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</si>
  <si>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</si>
  <si>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</si>
  <si>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</si>
  <si>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</si>
  <si>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</si>
  <si>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</si>
  <si>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</si>
  <si>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</si>
  <si>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</si>
  <si>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</si>
  <si>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</si>
  <si>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</si>
  <si>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</si>
  <si>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</si>
  <si>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</si>
  <si>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</si>
  <si>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</si>
  <si>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</si>
  <si>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</si>
  <si>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</si>
  <si>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</si>
  <si>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</si>
  <si>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</si>
  <si>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</si>
  <si>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</si>
  <si>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</si>
  <si>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</si>
  <si>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</si>
  <si>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</si>
  <si>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</si>
  <si>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</si>
  <si>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</si>
  <si>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</si>
  <si>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</si>
  <si>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</si>
  <si>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</si>
  <si>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</si>
  <si>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</si>
  <si>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</si>
  <si>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</si>
  <si>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</si>
  <si>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</si>
  <si>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</si>
  <si>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</si>
  <si>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</si>
  <si>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</si>
  <si>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</si>
  <si>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</si>
  <si>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</si>
  <si>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</si>
  <si>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</si>
  <si>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</si>
  <si>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</si>
  <si>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</si>
  <si>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</si>
  <si>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</si>
  <si>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</si>
  <si>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</si>
  <si>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</si>
  <si>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</si>
  <si>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</si>
  <si>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</si>
  <si>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</si>
  <si>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</si>
  <si>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</si>
  <si>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</si>
  <si>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</si>
  <si>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</si>
  <si>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</si>
  <si>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</si>
  <si>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</si>
  <si>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</si>
  <si>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</si>
  <si>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</si>
  <si>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</si>
  <si>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</si>
  <si>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</si>
  <si>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</si>
  <si>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</si>
  <si>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</si>
  <si>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</si>
  <si>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</si>
  <si>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</si>
  <si>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</si>
  <si>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</si>
  <si>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</si>
  <si>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</si>
  <si>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</si>
  <si>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</si>
  <si>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</si>
  <si>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</si>
  <si>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</si>
  <si>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</si>
  <si>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</si>
  <si>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</si>
  <si>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</si>
  <si>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</si>
  <si>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</si>
  <si>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</si>
  <si>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</si>
  <si>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</si>
  <si>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</si>
  <si>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</si>
  <si>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</si>
  <si>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</si>
  <si>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</si>
  <si>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</si>
  <si>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</si>
  <si>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</si>
  <si>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</si>
  <si>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</si>
  <si>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</si>
  <si>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</si>
  <si>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</si>
  <si>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</si>
  <si>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</si>
  <si>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</si>
  <si>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</si>
  <si>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</si>
  <si>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</si>
  <si>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</si>
  <si>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</si>
  <si>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</si>
  <si>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</si>
  <si>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</si>
  <si>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</si>
  <si>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</si>
  <si>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</si>
  <si>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</si>
  <si>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</si>
  <si>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</si>
  <si>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</si>
  <si>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</si>
  <si>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</si>
  <si>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</si>
  <si>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</si>
  <si>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</si>
  <si>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</si>
  <si>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</si>
  <si>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</si>
  <si>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</si>
  <si>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</si>
  <si>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</si>
  <si>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</si>
  <si>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</si>
  <si>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</si>
  <si>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</si>
  <si>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</si>
  <si>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</si>
  <si>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</si>
  <si>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</si>
  <si>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</si>
  <si>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</si>
  <si>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</si>
  <si>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</si>
  <si>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</si>
  <si>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</si>
  <si>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</si>
  <si>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</si>
  <si>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</si>
  <si>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</si>
  <si>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</si>
  <si>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</si>
  <si>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</si>
  <si>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</si>
  <si>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</si>
  <si>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</si>
  <si>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</si>
  <si>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</si>
  <si>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</si>
  <si>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</si>
  <si>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</si>
  <si>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</si>
  <si>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</si>
  <si>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</si>
  <si>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</si>
  <si>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</si>
  <si>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</si>
  <si>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</si>
  <si>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</si>
  <si>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</si>
  <si>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</si>
  <si>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</si>
  <si>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</si>
  <si>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</si>
  <si>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</si>
  <si>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</si>
  <si>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</si>
  <si>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</si>
  <si>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</si>
  <si>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</si>
  <si>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</si>
  <si>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</si>
  <si>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</si>
  <si>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</si>
  <si>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</si>
  <si>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</si>
  <si>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</si>
  <si>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</si>
  <si>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</si>
  <si>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</si>
  <si>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</si>
  <si>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</si>
  <si>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</si>
  <si>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</si>
  <si>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</si>
  <si>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</si>
  <si>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</si>
  <si>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</si>
  <si>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</si>
  <si>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</si>
  <si>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</si>
  <si>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</si>
  <si>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</si>
  <si>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</si>
  <si>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</si>
  <si>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</si>
  <si>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</si>
  <si>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</si>
  <si>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</si>
  <si>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</si>
  <si>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</si>
  <si>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</si>
  <si>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</si>
  <si>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</si>
  <si>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</si>
  <si>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</si>
  <si>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</si>
  <si>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</si>
  <si>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</si>
  <si>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</si>
  <si>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</si>
  <si>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</si>
  <si>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</si>
  <si>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</si>
  <si>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</si>
  <si>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</si>
  <si>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</si>
  <si>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</si>
  <si>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</si>
  <si>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</si>
  <si>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</si>
  <si>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</si>
  <si>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</si>
  <si>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</si>
  <si>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</si>
  <si>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</si>
  <si>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</si>
  <si>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</si>
  <si>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</si>
  <si>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</si>
  <si>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</si>
  <si>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</si>
  <si>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</si>
  <si>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</si>
  <si>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</si>
  <si>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</si>
  <si>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</si>
  <si>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</si>
  <si>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</si>
  <si>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</si>
  <si>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</si>
  <si>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</si>
  <si>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</si>
  <si>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</si>
  <si>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</si>
  <si>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</si>
  <si>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</si>
  <si>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</si>
  <si>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</si>
  <si>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</si>
  <si>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</si>
  <si>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</si>
  <si>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</si>
  <si>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</si>
  <si>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</si>
  <si>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</si>
  <si>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</si>
  <si>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</si>
  <si>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</si>
  <si>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</si>
  <si>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</si>
  <si>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</si>
  <si>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</si>
  <si>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</si>
  <si>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</si>
  <si>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</si>
  <si>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</si>
  <si>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</si>
  <si>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</si>
  <si>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</si>
  <si>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</si>
  <si>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</si>
  <si>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</si>
  <si>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</si>
  <si>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</si>
  <si>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</si>
  <si>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</si>
  <si>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</si>
  <si>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</si>
  <si>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</si>
  <si>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</si>
  <si>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</si>
  <si>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</si>
  <si>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</si>
  <si>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</si>
  <si>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</si>
  <si>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</si>
  <si>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</si>
  <si>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</si>
  <si>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</si>
  <si>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</si>
  <si>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</si>
  <si>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</si>
  <si>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</si>
  <si>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</si>
  <si>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</si>
  <si>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</si>
  <si>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</si>
  <si>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</si>
  <si>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</si>
  <si>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</si>
  <si>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</si>
  <si>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</si>
  <si>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</si>
  <si>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</si>
  <si>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</si>
  <si>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</si>
  <si>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</si>
  <si>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</si>
  <si>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</si>
  <si>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</si>
  <si>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</si>
  <si>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</si>
  <si>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</si>
  <si>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</si>
  <si>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</si>
  <si>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</si>
  <si>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</si>
  <si>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</si>
  <si>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</si>
  <si>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</si>
  <si>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</si>
  <si>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</si>
  <si>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</si>
  <si>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</si>
  <si>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</si>
  <si>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</si>
  <si>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</si>
  <si>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</si>
  <si>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</si>
  <si>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</si>
  <si>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</si>
  <si>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</si>
  <si>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</si>
  <si>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</si>
  <si>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</si>
  <si>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</si>
  <si>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</si>
  <si>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</si>
  <si>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</si>
  <si>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</si>
  <si>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</si>
  <si>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</si>
  <si>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</si>
  <si>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</si>
  <si>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</si>
  <si>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</si>
  <si>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</si>
  <si>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</si>
  <si>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</si>
  <si>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</si>
  <si>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</si>
  <si>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</si>
  <si>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</si>
  <si>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</si>
  <si>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</si>
  <si>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</si>
  <si>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</si>
  <si>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</si>
  <si>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</si>
  <si>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</si>
  <si>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</si>
  <si>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</si>
  <si>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</si>
  <si>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</si>
  <si>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</si>
  <si>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</si>
  <si>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</si>
  <si>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</si>
  <si>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</si>
  <si>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</si>
  <si>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</si>
  <si>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</si>
  <si>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</si>
  <si>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</si>
  <si>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</si>
  <si>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</si>
  <si>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</si>
  <si>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</si>
  <si>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</si>
  <si>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</si>
  <si>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</si>
  <si>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</si>
  <si>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</si>
  <si>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</si>
  <si>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</si>
  <si>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</si>
  <si>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</si>
  <si>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</si>
  <si>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</si>
  <si>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</si>
  <si>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</si>
  <si>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</si>
  <si>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</si>
  <si>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</si>
  <si>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</si>
  <si>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</si>
  <si>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</si>
  <si>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</si>
  <si>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</si>
  <si>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</si>
  <si>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</si>
  <si>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</si>
  <si>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</si>
  <si>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</si>
  <si>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</si>
  <si>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</si>
  <si>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</si>
  <si>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</si>
  <si>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</si>
  <si>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</si>
  <si>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</si>
  <si>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</si>
  <si>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</si>
  <si>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</si>
  <si>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</si>
  <si>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</si>
  <si>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</si>
  <si>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</si>
  <si>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</si>
  <si>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</si>
  <si>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</si>
  <si>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</si>
  <si>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</si>
  <si>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</si>
  <si>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</si>
  <si>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</si>
  <si>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</si>
  <si>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</si>
  <si>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</si>
  <si>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</si>
  <si>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</si>
  <si>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</si>
  <si>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</si>
  <si>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</si>
  <si>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</si>
  <si>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</si>
  <si>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</si>
  <si>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</si>
  <si>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</si>
  <si>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</si>
  <si>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</si>
  <si>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</si>
  <si>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</si>
  <si>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</si>
  <si>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</si>
  <si>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</si>
  <si>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</si>
  <si>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</si>
  <si>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</si>
  <si>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</si>
  <si>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</si>
  <si>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</si>
  <si>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</si>
  <si>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</si>
  <si>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</si>
  <si>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</si>
  <si>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</si>
  <si>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</si>
  <si>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</si>
  <si>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</si>
  <si>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</si>
  <si>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</si>
  <si>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</si>
  <si>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</si>
  <si>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</si>
  <si>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</si>
  <si>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</si>
  <si>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</si>
  <si>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</si>
  <si>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</si>
  <si>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</si>
  <si>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</si>
  <si>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</si>
  <si>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</si>
  <si>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</si>
  <si>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</si>
  <si>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</si>
  <si>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</si>
  <si>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</si>
  <si>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</si>
  <si>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</si>
  <si>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</si>
  <si>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</si>
  <si>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</si>
  <si>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</si>
  <si>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</si>
  <si>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</si>
  <si>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</si>
  <si>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</si>
  <si>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</si>
  <si>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</si>
  <si>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</si>
  <si>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</si>
  <si>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</si>
  <si>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</si>
  <si>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</si>
  <si>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</si>
  <si>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</si>
  <si>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</si>
  <si>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</si>
  <si>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</si>
  <si>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</si>
  <si>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</si>
  <si>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</si>
  <si>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</si>
  <si>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</si>
  <si>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</si>
  <si>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</si>
  <si>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</si>
  <si>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</si>
  <si>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</si>
  <si>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</si>
  <si>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</si>
  <si>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</si>
  <si>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</si>
  <si>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</si>
  <si>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</si>
  <si>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</si>
  <si>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</si>
  <si>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</si>
  <si>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</si>
  <si>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</si>
  <si>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</si>
  <si>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</si>
  <si>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</si>
  <si>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</si>
  <si>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</si>
  <si>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</si>
  <si>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</si>
  <si>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</si>
  <si>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</si>
  <si>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</si>
  <si>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</si>
  <si>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</si>
  <si>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</si>
  <si>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</si>
  <si>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</si>
  <si>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</si>
  <si>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</si>
  <si>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</si>
  <si>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</si>
  <si>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</si>
  <si>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</si>
  <si>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</si>
  <si>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</si>
  <si>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</si>
  <si>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</si>
  <si>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</si>
  <si>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</si>
  <si>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</si>
  <si>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</si>
  <si>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</si>
  <si>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</si>
  <si>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</si>
  <si>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</si>
  <si>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</si>
  <si>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</si>
  <si>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</si>
  <si>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</si>
  <si>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</si>
  <si>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</si>
  <si>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</si>
  <si>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</si>
  <si>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</si>
  <si>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</si>
  <si>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</si>
  <si>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</si>
  <si>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</si>
  <si>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</si>
  <si>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</si>
  <si>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</si>
  <si>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</si>
  <si>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</si>
  <si>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</si>
  <si>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</si>
  <si>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</si>
  <si>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</si>
  <si>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</si>
  <si>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</si>
  <si>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</si>
  <si>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</si>
  <si>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</si>
  <si>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</si>
  <si>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</si>
  <si>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</si>
  <si>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</si>
  <si>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</si>
  <si>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</si>
  <si>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</si>
  <si>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</si>
  <si>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</si>
  <si>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</si>
  <si>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</si>
  <si>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</si>
  <si>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</si>
  <si>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</si>
  <si>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</si>
  <si>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</si>
  <si>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</si>
  <si>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</si>
  <si>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</si>
  <si>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</si>
  <si>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</si>
  <si>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</si>
  <si>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</si>
  <si>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</si>
  <si>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</si>
  <si>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</si>
  <si>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</si>
  <si>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</si>
  <si>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</si>
  <si>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</si>
  <si>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</si>
  <si>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</si>
  <si>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</si>
  <si>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</si>
  <si>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</si>
  <si>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</si>
  <si>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</si>
  <si>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</si>
  <si>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</si>
  <si>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</si>
  <si>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</si>
  <si>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</si>
  <si>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</si>
  <si>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</si>
  <si>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</si>
  <si>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</si>
  <si>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</si>
  <si>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</si>
  <si>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</si>
  <si>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</si>
  <si>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</si>
  <si>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</si>
  <si>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</si>
  <si>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</si>
  <si>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</si>
  <si>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</si>
  <si>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</si>
  <si>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</si>
  <si>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</si>
  <si>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</si>
  <si>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</si>
  <si>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</si>
  <si>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</si>
  <si>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</si>
  <si>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</si>
  <si>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</si>
  <si>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</si>
  <si>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</si>
  <si>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</si>
  <si>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</si>
  <si>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</si>
  <si>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</si>
  <si>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</si>
  <si>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</si>
  <si>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</si>
  <si>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</si>
  <si>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</si>
  <si>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</si>
  <si>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</si>
  <si>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</si>
  <si>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</si>
  <si>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</si>
  <si>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</si>
  <si>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</si>
  <si>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</si>
  <si>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</si>
  <si>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</si>
  <si>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</si>
  <si>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</si>
  <si>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</si>
  <si>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</si>
  <si>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</si>
  <si>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</si>
  <si>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</si>
  <si>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</si>
  <si>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</si>
  <si>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</si>
  <si>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</si>
  <si>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</si>
  <si>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</si>
  <si>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</si>
  <si>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</si>
  <si>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</si>
  <si>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</si>
  <si>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</si>
  <si>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</si>
  <si>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</si>
  <si>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</si>
  <si>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</si>
  <si>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</si>
  <si>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</si>
  <si>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</si>
  <si>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</si>
  <si>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</si>
  <si>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</si>
  <si>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</si>
  <si>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</si>
  <si>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</si>
  <si>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</si>
  <si>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</si>
  <si>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</si>
  <si>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</si>
  <si>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</si>
  <si>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</si>
  <si>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</si>
  <si>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</si>
  <si>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</si>
  <si>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</si>
  <si>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</si>
  <si>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</si>
  <si>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</si>
  <si>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</si>
  <si>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</si>
  <si>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</si>
  <si>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</si>
  <si>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</si>
  <si>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</si>
  <si>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</si>
  <si>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</si>
  <si>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</si>
  <si>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</si>
  <si>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</si>
  <si>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</si>
  <si>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</si>
  <si>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</si>
  <si>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</si>
  <si>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</si>
  <si>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</si>
  <si>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</si>
  <si>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</si>
  <si>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</si>
  <si>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</si>
  <si>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</si>
  <si>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</si>
  <si>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</si>
  <si>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</si>
  <si>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</si>
  <si>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</si>
  <si>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</si>
  <si>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</si>
  <si>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</si>
  <si>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</si>
  <si>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</si>
  <si>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</si>
  <si>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</si>
  <si>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</si>
  <si>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</si>
  <si>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</si>
  <si>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</si>
  <si>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</si>
  <si>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</si>
  <si>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</si>
  <si>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</si>
  <si>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</si>
  <si>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</si>
  <si>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</si>
  <si>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</si>
  <si>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</si>
  <si>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</si>
  <si>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</si>
  <si>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</si>
  <si>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</si>
  <si>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</si>
  <si>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</si>
  <si>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</si>
  <si>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</si>
  <si>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</si>
  <si>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</si>
  <si>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</si>
  <si>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</si>
  <si>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</si>
  <si>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</si>
  <si>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</si>
  <si>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</si>
  <si>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</si>
  <si>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</si>
  <si>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</si>
  <si>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</si>
  <si>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</si>
  <si>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</si>
  <si>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</si>
  <si>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</si>
  <si>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</si>
  <si>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</si>
  <si>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</si>
  <si>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</si>
  <si>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</si>
  <si>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</si>
  <si>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</si>
  <si>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</si>
  <si>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</si>
  <si>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</si>
  <si>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</si>
  <si>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</si>
  <si>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</si>
  <si>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</si>
  <si>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</si>
  <si>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</si>
  <si>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</si>
  <si>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</si>
  <si>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</si>
  <si>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</si>
  <si>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</si>
  <si>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</si>
  <si>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</si>
  <si>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</si>
  <si>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</si>
  <si>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</si>
  <si>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</si>
  <si>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</si>
  <si>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</si>
  <si>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</si>
  <si>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</si>
  <si>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</si>
  <si>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</si>
  <si>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</si>
  <si>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</si>
  <si>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</si>
  <si>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</si>
  <si>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</si>
  <si>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</si>
  <si>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</si>
  <si>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</si>
  <si>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</si>
  <si>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</si>
  <si>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</si>
  <si>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</si>
  <si>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</si>
  <si>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</si>
  <si>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</si>
  <si>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</si>
  <si>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</si>
  <si>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</si>
  <si>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</si>
  <si>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</si>
  <si>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</si>
  <si>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</si>
  <si>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</si>
  <si>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</si>
  <si>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</si>
  <si>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</si>
  <si>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</si>
  <si>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</si>
  <si>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</si>
  <si>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</si>
  <si>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</si>
  <si>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</si>
  <si>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</si>
  <si>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</si>
  <si>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</si>
  <si>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</si>
  <si>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</si>
  <si>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</si>
  <si>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</si>
  <si>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</si>
  <si>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</si>
  <si>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</si>
  <si>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</si>
  <si>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</si>
  <si>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</si>
  <si>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</si>
  <si>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</si>
  <si>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</si>
  <si>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</si>
  <si>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</si>
  <si>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</si>
  <si>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</si>
  <si>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</si>
  <si>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</si>
  <si>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</si>
  <si>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</si>
  <si>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</si>
  <si>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</si>
  <si>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</si>
  <si>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</si>
  <si>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</si>
  <si>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</si>
  <si>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</si>
  <si>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</si>
  <si>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</si>
  <si>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</si>
  <si>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</si>
  <si>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</si>
  <si>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</si>
  <si>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</si>
  <si>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</si>
  <si>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</si>
  <si>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</si>
  <si>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</si>
  <si>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</si>
  <si>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</si>
  <si>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</si>
  <si>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</si>
  <si>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</si>
  <si>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</si>
  <si>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</si>
  <si>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</si>
  <si>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</si>
  <si>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</si>
  <si>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</si>
  <si>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</si>
  <si>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</si>
  <si>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</si>
  <si>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</si>
  <si>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</si>
  <si>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</si>
  <si>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</si>
  <si>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</si>
  <si>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</si>
  <si>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</si>
  <si>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</si>
  <si>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</si>
  <si>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</si>
  <si>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</si>
  <si>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</si>
  <si>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</si>
  <si>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</si>
  <si>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</si>
  <si>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</si>
  <si>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</si>
  <si>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</si>
  <si>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</si>
  <si>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</si>
  <si>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</si>
  <si>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</si>
  <si>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</si>
  <si>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</si>
  <si>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</si>
  <si>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</si>
  <si>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</si>
  <si>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</si>
  <si>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</si>
  <si>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</si>
  <si>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</si>
  <si>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</si>
  <si>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</si>
  <si>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</si>
  <si>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</si>
  <si>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</si>
  <si>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</si>
  <si>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</si>
  <si>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</si>
  <si>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</si>
  <si>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</si>
  <si>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</si>
  <si>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</si>
  <si>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</si>
  <si>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</si>
  <si>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</si>
  <si>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</si>
  <si>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</si>
  <si>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</si>
  <si>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</si>
  <si>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</si>
  <si>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</si>
  <si>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</si>
  <si>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</si>
  <si>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</si>
  <si>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</si>
  <si>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</si>
  <si>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</si>
  <si>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</si>
  <si>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</si>
  <si>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</si>
  <si>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</si>
  <si>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</si>
  <si>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</si>
  <si>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</si>
  <si>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</si>
  <si>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</si>
  <si>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</si>
  <si>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</si>
  <si>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</si>
  <si>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</si>
  <si>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</si>
  <si>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</si>
  <si>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</si>
  <si>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</si>
  <si>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</si>
  <si>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</si>
  <si>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</si>
  <si>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</si>
  <si>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</si>
  <si>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</si>
  <si>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</si>
  <si>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</si>
  <si>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</si>
  <si>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</si>
  <si>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</si>
  <si>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</si>
  <si>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</si>
  <si>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</si>
  <si>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</si>
  <si>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</si>
  <si>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</si>
  <si>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</si>
  <si>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</si>
  <si>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</si>
  <si>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</si>
  <si>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</si>
  <si>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</si>
  <si>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</si>
  <si>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</si>
  <si>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</si>
  <si>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</si>
  <si>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</si>
  <si>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</si>
  <si>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</si>
  <si>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</si>
  <si>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</si>
  <si>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</si>
  <si>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</si>
  <si>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</si>
  <si>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</si>
  <si>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</si>
  <si>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</si>
  <si>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</si>
  <si>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</si>
  <si>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</si>
  <si>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</si>
  <si>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</si>
  <si>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</si>
  <si>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</si>
  <si>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</si>
  <si>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</si>
  <si>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</si>
  <si>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</si>
  <si>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</si>
  <si>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</si>
  <si>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</si>
  <si>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</si>
  <si>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</si>
  <si>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</si>
  <si>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</si>
  <si>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</si>
  <si>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</si>
  <si>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</si>
  <si>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</si>
  <si>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</si>
  <si>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</si>
  <si>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</si>
  <si>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</si>
  <si>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</si>
  <si>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</si>
  <si>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</si>
  <si>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</si>
  <si>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</si>
  <si>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</si>
  <si>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</si>
  <si>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</si>
  <si>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</si>
  <si>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</si>
  <si>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</si>
  <si>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</si>
  <si>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</si>
  <si>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</si>
  <si>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</si>
  <si>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</si>
  <si>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</si>
  <si>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</si>
  <si>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</si>
  <si>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</si>
  <si>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</si>
  <si>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</si>
  <si>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</si>
  <si>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</si>
  <si>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</si>
  <si>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</si>
  <si>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</si>
  <si>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</si>
  <si>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</si>
  <si>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</si>
  <si>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</si>
  <si>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</si>
  <si>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</si>
  <si>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</si>
  <si>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</si>
  <si>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</si>
  <si>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</si>
  <si>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</si>
  <si>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</si>
  <si>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</si>
  <si>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</si>
  <si>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</si>
  <si>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</si>
  <si>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</si>
  <si>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</si>
  <si>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</si>
  <si>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</si>
  <si>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</si>
  <si>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</si>
  <si>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</si>
  <si>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</si>
  <si>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</si>
  <si>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</si>
  <si>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</si>
  <si>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</si>
  <si>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</si>
  <si>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</si>
  <si>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</si>
  <si>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</si>
  <si>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</si>
  <si>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</si>
  <si>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</si>
  <si>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</si>
  <si>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</si>
  <si>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</si>
  <si>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</si>
  <si>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</si>
  <si>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</si>
  <si>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</si>
  <si>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</si>
  <si>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</si>
  <si>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</si>
  <si>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</si>
  <si>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</si>
  <si>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</si>
  <si>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</si>
  <si>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</si>
  <si>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</si>
  <si>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</si>
  <si>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</si>
  <si>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</si>
  <si>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</si>
  <si>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</si>
  <si>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</si>
  <si>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</si>
  <si>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</si>
  <si>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</si>
  <si>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</si>
  <si>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</si>
  <si>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</si>
  <si>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</si>
  <si>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</si>
  <si>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</si>
  <si>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</si>
  <si>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</si>
  <si>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</si>
  <si>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</si>
  <si>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</si>
  <si>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</si>
  <si>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</si>
  <si>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</si>
  <si>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</si>
  <si>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</si>
  <si>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</si>
  <si>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</si>
  <si>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</si>
  <si>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</si>
  <si>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</si>
  <si>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</si>
  <si>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</si>
  <si>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</si>
  <si>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</si>
  <si>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</si>
  <si>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</si>
  <si>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</si>
  <si>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</si>
  <si>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</si>
  <si>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</si>
  <si>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</si>
  <si>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</si>
  <si>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</si>
  <si>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</si>
  <si>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</si>
  <si>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</si>
  <si>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</si>
  <si>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</si>
  <si>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</si>
  <si>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</si>
  <si>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</si>
  <si>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</si>
  <si>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</si>
  <si>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</si>
  <si>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</si>
  <si>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</si>
  <si>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</si>
  <si>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</si>
  <si>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</si>
  <si>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</si>
  <si>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</si>
  <si>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</si>
  <si>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</si>
  <si>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</si>
  <si>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</si>
  <si>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</si>
  <si>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</si>
  <si>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</si>
  <si>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</si>
  <si>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</si>
  <si>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</si>
  <si>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</si>
  <si>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</si>
  <si>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</si>
  <si>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</si>
  <si>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</si>
  <si>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</si>
  <si>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</si>
  <si>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</si>
  <si>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</si>
  <si>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</si>
  <si>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</si>
  <si>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</si>
  <si>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</si>
  <si>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</si>
  <si>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</si>
  <si>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</si>
  <si>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</si>
  <si>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</si>
  <si>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</si>
  <si>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</si>
  <si>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</si>
  <si>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</si>
  <si>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</si>
  <si>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</si>
  <si>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</si>
  <si>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</si>
  <si>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</si>
  <si>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</si>
  <si>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</si>
  <si>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</si>
  <si>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</si>
  <si>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</si>
  <si>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</si>
  <si>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</si>
  <si>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</si>
  <si>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</si>
  <si>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</si>
  <si>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</si>
  <si>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</si>
  <si>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</si>
  <si>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</si>
  <si>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</si>
  <si>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</si>
  <si>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</si>
  <si>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</si>
  <si>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</si>
  <si>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</si>
  <si>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</si>
  <si>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</si>
  <si>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</si>
  <si>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</si>
  <si>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</si>
  <si>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</si>
  <si>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</si>
  <si>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</si>
  <si>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</si>
  <si>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</si>
  <si>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</si>
  <si>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</si>
  <si>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</si>
  <si>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</si>
  <si>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</si>
  <si>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</si>
  <si>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</si>
  <si>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</si>
  <si>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</si>
  <si>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</si>
  <si>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</si>
  <si>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</si>
  <si>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</si>
  <si>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</si>
  <si>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</si>
  <si>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</si>
  <si>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</si>
  <si>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</si>
  <si>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</si>
  <si>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</si>
  <si>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</si>
  <si>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</si>
  <si>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</si>
  <si>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</si>
  <si>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</si>
  <si>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</si>
  <si>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</si>
  <si>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</si>
  <si>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</si>
  <si>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</si>
  <si>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</si>
  <si>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</si>
  <si>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</si>
  <si>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</si>
  <si>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</si>
  <si>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</si>
  <si>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</si>
  <si>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</si>
  <si>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</si>
  <si>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</si>
  <si>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</si>
  <si>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</si>
  <si>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</si>
  <si>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</si>
  <si>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</si>
  <si>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</si>
  <si>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</si>
  <si>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</si>
  <si>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</si>
  <si>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</si>
  <si>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</si>
  <si>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</si>
  <si>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</si>
  <si>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</si>
  <si>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</si>
  <si>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</si>
  <si>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</si>
  <si>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</si>
  <si>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</si>
  <si>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</si>
  <si>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</si>
  <si>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</si>
  <si>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</si>
  <si>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</si>
  <si>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</si>
  <si>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</si>
  <si>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</si>
  <si>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</si>
  <si>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</si>
  <si>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</si>
  <si>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</si>
  <si>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</si>
  <si>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</si>
  <si>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</si>
  <si>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</si>
  <si>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</si>
  <si>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</si>
  <si>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</si>
  <si>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</si>
  <si>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</si>
  <si>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</si>
  <si>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</si>
  <si>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</si>
  <si>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</si>
  <si>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</si>
  <si>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</si>
  <si>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</si>
  <si>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</si>
  <si>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</si>
  <si>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</si>
  <si>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</si>
  <si>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</si>
  <si>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</si>
  <si>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</si>
  <si>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</si>
  <si>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</si>
  <si>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</si>
  <si>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</si>
  <si>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</si>
  <si>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</si>
  <si>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</si>
  <si>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</si>
  <si>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</si>
  <si>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</si>
  <si>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</si>
  <si>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</si>
  <si>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</si>
  <si>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</si>
  <si>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</si>
  <si>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</si>
  <si>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</si>
  <si>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</si>
  <si>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</si>
  <si>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</si>
  <si>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</si>
  <si>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</si>
  <si>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</si>
  <si>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</si>
  <si>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</si>
  <si>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</si>
  <si>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</si>
  <si>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</si>
  <si>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</si>
  <si>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</si>
  <si>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</si>
  <si>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</si>
  <si>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</si>
  <si>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</si>
  <si>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</si>
  <si>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</si>
  <si>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</si>
  <si>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</si>
  <si>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</si>
  <si>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</si>
  <si>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</si>
  <si>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</si>
  <si>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</si>
  <si>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</si>
  <si>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</si>
  <si>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</si>
  <si>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</si>
  <si>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</si>
  <si>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</si>
  <si>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</si>
  <si>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</si>
  <si>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</si>
  <si>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</si>
  <si>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</si>
  <si>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</si>
  <si>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</si>
  <si>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</si>
  <si>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</si>
  <si>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</si>
  <si>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</si>
  <si>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</si>
  <si>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</si>
  <si>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</si>
  <si>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</si>
  <si>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</si>
  <si>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</si>
  <si>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</si>
  <si>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</si>
  <si>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</si>
  <si>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</si>
  <si>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</si>
  <si>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</si>
  <si>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</si>
  <si>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</si>
  <si>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</si>
  <si>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</si>
  <si>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</si>
  <si>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</si>
  <si>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</si>
  <si>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</si>
  <si>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</si>
  <si>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</si>
  <si>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</si>
  <si>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</si>
  <si>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</si>
  <si>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</si>
  <si>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</si>
  <si>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</si>
  <si>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</si>
  <si>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</si>
  <si>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</si>
  <si>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</si>
  <si>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</si>
  <si>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</si>
  <si>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</si>
  <si>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</si>
  <si>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</si>
  <si>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</si>
  <si>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</si>
  <si>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</si>
  <si>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</si>
  <si>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</si>
  <si>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</si>
  <si>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</si>
  <si>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</si>
  <si>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</si>
  <si>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</si>
  <si>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</si>
  <si>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</si>
  <si>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</si>
  <si>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</si>
  <si>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</si>
  <si>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</si>
  <si>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</si>
  <si>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</si>
  <si>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</si>
  <si>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</si>
  <si>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</si>
  <si>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</si>
  <si>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</si>
  <si>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</si>
  <si>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</si>
  <si>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</si>
  <si>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</si>
  <si>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</si>
  <si>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</si>
  <si>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</si>
  <si>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</si>
  <si>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</si>
  <si>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</si>
  <si>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</si>
  <si>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</si>
  <si>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</si>
  <si>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</si>
  <si>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</si>
  <si>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</si>
  <si>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</si>
  <si>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</si>
  <si>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</si>
  <si>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</si>
  <si>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</si>
  <si>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</si>
  <si>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</si>
  <si>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</si>
  <si>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</si>
  <si>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</si>
  <si>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</si>
  <si>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</si>
  <si>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</si>
  <si>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</si>
  <si>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</si>
  <si>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</si>
  <si>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</si>
  <si>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</si>
  <si>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</si>
  <si>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</si>
  <si>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</si>
  <si>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</si>
  <si>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</si>
  <si>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</si>
  <si>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</si>
  <si>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</si>
  <si>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</si>
  <si>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</si>
  <si>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</si>
  <si>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</si>
  <si>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</si>
  <si>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</si>
  <si>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</si>
  <si>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</si>
  <si>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</si>
  <si>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</si>
  <si>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</si>
  <si>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</si>
  <si>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</si>
  <si>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</si>
  <si>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</si>
  <si>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</si>
  <si>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</si>
  <si>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</si>
  <si>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</si>
  <si>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</si>
  <si>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</si>
  <si>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</si>
  <si>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</si>
  <si>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</si>
  <si>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</si>
  <si>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</si>
  <si>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</si>
  <si>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</si>
  <si>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</si>
  <si>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</si>
  <si>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</si>
  <si>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</si>
  <si>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</si>
  <si>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</si>
  <si>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</si>
  <si>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</si>
  <si>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</si>
  <si>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</si>
  <si>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</si>
  <si>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</si>
  <si>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</si>
  <si>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</si>
  <si>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</si>
  <si>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</si>
  <si>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</si>
  <si>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</si>
  <si>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</si>
  <si>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</si>
  <si>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</si>
  <si>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</si>
  <si>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</si>
  <si>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</si>
  <si>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</si>
  <si>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</si>
  <si>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</si>
  <si>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</si>
  <si>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</si>
  <si>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</si>
  <si>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</si>
  <si>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</si>
  <si>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</si>
  <si>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</si>
  <si>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</si>
  <si>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</si>
  <si>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</si>
  <si>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</si>
  <si>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</si>
  <si>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</si>
  <si>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</si>
  <si>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</si>
  <si>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</si>
  <si>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</si>
  <si>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</si>
  <si>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</si>
  <si>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</si>
  <si>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</si>
  <si>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</si>
  <si>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</si>
  <si>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</si>
  <si>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</si>
  <si>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</si>
  <si>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</si>
  <si>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</si>
  <si>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</si>
  <si>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</si>
  <si>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</si>
  <si>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</si>
  <si>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</si>
  <si>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</si>
  <si>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</si>
  <si>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</si>
  <si>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</si>
  <si>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</si>
  <si>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</si>
  <si>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</si>
  <si>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</si>
  <si>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</si>
  <si>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</si>
  <si>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</si>
  <si>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</si>
  <si>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</si>
  <si>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</si>
  <si>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</si>
  <si>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</si>
  <si>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</si>
  <si>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</si>
  <si>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</si>
  <si>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</si>
  <si>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</si>
  <si>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</si>
  <si>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</si>
  <si>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</si>
  <si>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</si>
  <si>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</si>
  <si>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</si>
  <si>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</si>
  <si>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</si>
  <si>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</si>
  <si>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</si>
  <si>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</si>
  <si>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</si>
  <si>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</si>
  <si>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</si>
  <si>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</si>
  <si>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</si>
  <si>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</si>
  <si>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</si>
  <si>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</si>
  <si>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</si>
  <si>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</si>
  <si>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</si>
  <si>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</si>
  <si>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</si>
  <si>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</si>
  <si>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</si>
  <si>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</si>
  <si>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</si>
  <si>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</si>
  <si>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</si>
  <si>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</si>
  <si>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</si>
  <si>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</si>
  <si>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</si>
  <si>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</si>
  <si>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</si>
  <si>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</si>
  <si>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</si>
  <si>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</si>
  <si>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</si>
  <si>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</si>
  <si>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</si>
  <si>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</si>
  <si>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</si>
  <si>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</si>
  <si>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</si>
  <si>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</si>
  <si>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</si>
  <si>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</si>
  <si>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</si>
  <si>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</si>
  <si>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</si>
  <si>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</si>
  <si>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</si>
  <si>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</si>
  <si>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</si>
  <si>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</si>
  <si>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</si>
  <si>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</si>
  <si>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</si>
  <si>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</si>
  <si>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</si>
  <si>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</si>
  <si>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</si>
  <si>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</si>
  <si>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</si>
  <si>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</si>
  <si>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</si>
  <si>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</si>
  <si>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</si>
  <si>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</si>
  <si>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</si>
  <si>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</si>
  <si>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</si>
  <si>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</si>
  <si>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</si>
  <si>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</si>
  <si>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</si>
  <si>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</si>
  <si>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</si>
  <si>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</si>
  <si>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</si>
  <si>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</si>
  <si>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</si>
  <si>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</si>
  <si>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</si>
  <si>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</si>
  <si>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</si>
  <si>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</si>
  <si>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</si>
  <si>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</si>
  <si>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</si>
  <si>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</si>
  <si>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</si>
  <si>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</si>
  <si>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</si>
  <si>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</si>
  <si>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</si>
  <si>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</si>
  <si>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</si>
  <si>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</si>
  <si>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</si>
  <si>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</si>
  <si>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</si>
  <si>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</si>
  <si>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</si>
  <si>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</si>
  <si>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</si>
  <si>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</si>
  <si>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</si>
  <si>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</si>
  <si>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</si>
  <si>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</si>
  <si>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</si>
  <si>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</si>
  <si>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</si>
  <si>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</si>
  <si>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</si>
  <si>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</si>
  <si>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</si>
  <si>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</si>
  <si>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</si>
  <si>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</si>
  <si>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</si>
  <si>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</si>
  <si>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</si>
  <si>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</si>
  <si>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</si>
  <si>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</si>
  <si>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</si>
  <si>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</si>
  <si>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</si>
  <si>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</si>
  <si>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</si>
  <si>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</si>
  <si>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</si>
  <si>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</si>
  <si>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</si>
  <si>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</si>
  <si>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</si>
  <si>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</si>
  <si>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</si>
  <si>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</si>
  <si>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</si>
  <si>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</si>
  <si>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</si>
  <si>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</si>
  <si>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</si>
  <si>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</si>
  <si>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</si>
  <si>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</si>
  <si>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</si>
  <si>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</si>
  <si>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</si>
  <si>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</si>
  <si>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</si>
  <si>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</si>
  <si>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</si>
  <si>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</si>
  <si>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</si>
  <si>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</si>
  <si>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</si>
  <si>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</si>
  <si>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</si>
  <si>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</si>
  <si>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</si>
  <si>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</si>
  <si>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</si>
  <si>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</si>
  <si>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</si>
  <si>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</si>
  <si>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</si>
  <si>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</si>
  <si>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</si>
  <si>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</si>
  <si>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</si>
  <si>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</si>
  <si>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</si>
  <si>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</si>
  <si>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</si>
  <si>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</si>
  <si>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</si>
  <si>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</si>
  <si>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</si>
  <si>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</si>
  <si>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</si>
  <si>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</si>
  <si>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</si>
  <si>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</si>
  <si>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</si>
  <si>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</si>
  <si>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</si>
  <si>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</si>
  <si>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</si>
  <si>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</si>
  <si>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</si>
  <si>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</si>
  <si>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</si>
  <si>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</si>
  <si>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</si>
  <si>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</si>
  <si>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</si>
  <si>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</si>
  <si>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</si>
  <si>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</si>
  <si>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</si>
  <si>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</si>
  <si>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</si>
  <si>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</si>
  <si>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</si>
  <si>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</si>
  <si>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</si>
  <si>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</si>
  <si>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</si>
  <si>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</si>
  <si>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</si>
  <si>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</si>
  <si>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</si>
  <si>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</si>
  <si>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</si>
  <si>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</si>
  <si>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</si>
  <si>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</si>
  <si>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</si>
  <si>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</si>
  <si>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</si>
  <si>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</si>
  <si>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</si>
  <si>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</si>
  <si>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</si>
  <si>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</si>
  <si>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</si>
  <si>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</si>
  <si>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</si>
  <si>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</si>
  <si>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</si>
  <si>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</si>
  <si>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</si>
  <si>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</si>
  <si>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</si>
  <si>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</si>
  <si>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</si>
  <si>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</si>
  <si>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</si>
  <si>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</si>
  <si>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</si>
  <si>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</si>
  <si>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</si>
  <si>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</si>
  <si>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</si>
  <si>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</si>
  <si>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</si>
  <si>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</si>
  <si>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</si>
  <si>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</si>
  <si>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</si>
  <si>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</si>
  <si>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</si>
  <si>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</si>
  <si>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</si>
  <si>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</si>
  <si>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</si>
  <si>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</si>
  <si>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</si>
  <si>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</si>
  <si>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</si>
  <si>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</si>
  <si>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</si>
  <si>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</si>
  <si>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</si>
  <si>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</si>
  <si>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</si>
  <si>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</si>
  <si>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</si>
  <si>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</si>
  <si>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</si>
  <si>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</si>
  <si>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</si>
  <si>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</si>
  <si>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</si>
  <si>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</si>
  <si>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</si>
  <si>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</si>
  <si>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</si>
  <si>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</si>
  <si>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</si>
  <si>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</si>
  <si>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</si>
  <si>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</si>
  <si>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</si>
  <si>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</si>
  <si>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</si>
  <si>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</si>
  <si>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</si>
  <si>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</si>
  <si>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</si>
  <si>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</si>
  <si>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</si>
  <si>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</si>
  <si>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</si>
  <si>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</si>
  <si>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</si>
  <si>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</si>
  <si>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</si>
  <si>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</si>
  <si>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</si>
  <si>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</si>
  <si>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</si>
  <si>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</si>
  <si>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</si>
  <si>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</si>
  <si>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</si>
  <si>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</si>
  <si>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</si>
  <si>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</si>
  <si>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</si>
  <si>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</si>
  <si>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</si>
  <si>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</si>
  <si>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</si>
  <si>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</si>
  <si>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</si>
  <si>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</si>
  <si>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</si>
  <si>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</si>
  <si>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</si>
  <si>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</si>
  <si>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</si>
  <si>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</si>
  <si>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</si>
  <si>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</si>
  <si>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</si>
  <si>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</si>
  <si>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</si>
  <si>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</si>
  <si>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</si>
  <si>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</si>
  <si>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</si>
  <si>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</si>
  <si>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</si>
  <si>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</si>
  <si>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</si>
  <si>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</si>
  <si>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</si>
  <si>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</si>
  <si>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</si>
  <si>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</si>
  <si>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</si>
  <si>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</si>
  <si>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</si>
  <si>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</si>
  <si>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</si>
  <si>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</si>
  <si>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</si>
  <si>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</si>
  <si>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</si>
  <si>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</si>
  <si>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</si>
  <si>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</si>
  <si>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</si>
  <si>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</si>
  <si>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</si>
  <si>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</si>
  <si>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</si>
  <si>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</si>
  <si>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</si>
  <si>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</si>
  <si>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</si>
  <si>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</si>
  <si>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</si>
  <si>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</si>
  <si>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</si>
  <si>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</si>
  <si>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</si>
  <si>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</si>
  <si>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</si>
  <si>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</si>
  <si>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</si>
  <si>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</si>
  <si>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</si>
  <si>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</si>
  <si>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</si>
  <si>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</si>
  <si>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</si>
  <si>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</si>
  <si>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</si>
  <si>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</si>
  <si>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</si>
  <si>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</si>
  <si>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</si>
  <si>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</si>
  <si>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</si>
  <si>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</si>
  <si>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</si>
  <si>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</si>
  <si>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</si>
  <si>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</si>
  <si>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</si>
  <si>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</si>
  <si>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</si>
  <si>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</si>
  <si>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</si>
  <si>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</si>
  <si>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</si>
  <si>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</si>
  <si>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</si>
  <si>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</si>
  <si>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</si>
  <si>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</si>
  <si>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</si>
  <si>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</si>
  <si>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</si>
  <si>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</si>
  <si>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</si>
  <si>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</si>
  <si>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</si>
  <si>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</si>
  <si>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</si>
  <si>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</si>
  <si>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</si>
  <si>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</si>
  <si>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</si>
  <si>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</si>
  <si>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</si>
  <si>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</si>
  <si>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</si>
  <si>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</si>
  <si>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</si>
  <si>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</si>
  <si>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</si>
  <si>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</si>
  <si>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</si>
  <si>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</si>
  <si>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</si>
  <si>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</si>
  <si>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</si>
  <si>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</si>
  <si>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</si>
  <si>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</si>
  <si>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</si>
  <si>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</si>
  <si>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</si>
  <si>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</si>
  <si>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</si>
  <si>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</si>
  <si>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</si>
  <si>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</si>
  <si>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</si>
  <si>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</si>
  <si>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</si>
  <si>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</si>
  <si>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</si>
  <si>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</si>
  <si>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</si>
  <si>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</si>
  <si>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</si>
  <si>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</si>
  <si>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</si>
  <si>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</si>
  <si>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</si>
  <si>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</si>
  <si>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</si>
  <si>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</si>
  <si>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</si>
  <si>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</si>
  <si>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</si>
  <si>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</si>
  <si>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</si>
  <si>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</si>
  <si>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</si>
  <si>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</si>
  <si>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</si>
  <si>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</si>
  <si>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</si>
  <si>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</si>
  <si>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</si>
  <si>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</si>
  <si>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</si>
  <si>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</si>
  <si>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</si>
  <si>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</si>
  <si>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</si>
  <si>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</si>
  <si>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</si>
  <si>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</si>
  <si>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</si>
  <si>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</si>
  <si>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</si>
  <si>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</si>
  <si>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</si>
  <si>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</si>
  <si>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</si>
  <si>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</si>
  <si>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</si>
  <si>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</si>
  <si>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</si>
  <si>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</si>
  <si>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</si>
  <si>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</si>
  <si>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</si>
  <si>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</si>
  <si>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</si>
  <si>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</si>
  <si>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</si>
  <si>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</si>
  <si>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</si>
  <si>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</si>
  <si>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</si>
  <si>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</si>
  <si>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</si>
  <si>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</si>
  <si>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</si>
  <si>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</si>
  <si>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</si>
  <si>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</si>
  <si>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</si>
  <si>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</si>
  <si>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</si>
  <si>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</si>
  <si>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</si>
  <si>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</si>
  <si>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</si>
  <si>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</si>
  <si>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</si>
  <si>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</si>
  <si>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</si>
  <si>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</si>
  <si>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</si>
  <si>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</si>
  <si>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</si>
  <si>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</si>
  <si>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</si>
  <si>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</si>
  <si>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</si>
  <si>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</si>
  <si>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</si>
  <si>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</si>
  <si>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</si>
  <si>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</si>
  <si>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</si>
  <si>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</si>
  <si>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</si>
  <si>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</si>
  <si>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</si>
  <si>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</si>
  <si>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</si>
  <si>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</si>
  <si>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</si>
  <si>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</si>
  <si>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</si>
  <si>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</si>
  <si>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</si>
  <si>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</si>
  <si>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</si>
  <si>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</si>
  <si>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</si>
  <si>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</si>
  <si>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</si>
  <si>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</si>
  <si>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</si>
  <si>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</si>
  <si>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</si>
  <si>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</si>
  <si>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</si>
  <si>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</si>
  <si>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</si>
  <si>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</si>
  <si>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</si>
  <si>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</si>
  <si>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</si>
  <si>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</si>
  <si>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</si>
  <si>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</si>
  <si>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</si>
  <si>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</si>
  <si>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</si>
  <si>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</si>
  <si>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</si>
  <si>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</si>
  <si>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</si>
  <si>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</si>
  <si>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</si>
  <si>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</si>
  <si>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</si>
  <si>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</si>
  <si>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</si>
  <si>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</si>
  <si>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</si>
  <si>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</si>
  <si>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</si>
  <si>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</si>
  <si>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</si>
  <si>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</si>
  <si>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</si>
  <si>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</si>
  <si>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</si>
  <si>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</si>
  <si>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</si>
  <si>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</si>
  <si>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</si>
  <si>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</si>
  <si>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</si>
  <si>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</si>
  <si>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</si>
  <si>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</si>
  <si>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</si>
  <si>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</si>
  <si>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</si>
  <si>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</si>
  <si>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</si>
  <si>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</si>
  <si>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</si>
  <si>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</si>
  <si>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</si>
  <si>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</si>
  <si>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</si>
  <si>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</si>
  <si>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</si>
  <si>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</si>
  <si>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</si>
  <si>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</si>
  <si>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</si>
  <si>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</si>
  <si>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</si>
  <si>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</si>
  <si>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</si>
  <si>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</si>
  <si>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</si>
  <si>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</si>
  <si>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</si>
  <si>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</si>
  <si>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</si>
  <si>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</si>
  <si>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</si>
  <si>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</si>
  <si>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</si>
  <si>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</si>
  <si>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</si>
  <si>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</si>
  <si>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</si>
  <si>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</si>
  <si>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</si>
  <si>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</si>
  <si>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</si>
  <si>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</si>
  <si>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</si>
  <si>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</si>
  <si>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</si>
  <si>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</si>
  <si>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</si>
  <si>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</si>
  <si>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</si>
  <si>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</si>
  <si>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</si>
  <si>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</si>
  <si>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</si>
  <si>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</si>
  <si>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</si>
  <si>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</si>
  <si>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</si>
  <si>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</si>
  <si>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</si>
  <si>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</si>
  <si>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</si>
  <si>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</si>
  <si>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</si>
  <si>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</si>
  <si>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</si>
  <si>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</si>
  <si>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</si>
  <si>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</si>
  <si>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</si>
  <si>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</si>
  <si>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</si>
  <si>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</si>
  <si>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</si>
  <si>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</si>
  <si>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</si>
  <si>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</si>
  <si>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</si>
  <si>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</si>
  <si>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</si>
  <si>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</si>
  <si>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</si>
  <si>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</si>
  <si>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</si>
  <si>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</si>
  <si>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</si>
  <si>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</si>
  <si>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</si>
  <si>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</si>
  <si>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</si>
  <si>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</si>
  <si>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</si>
  <si>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</si>
  <si>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</si>
  <si>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</si>
  <si>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</si>
  <si>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</si>
  <si>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</si>
  <si>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</si>
  <si>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</si>
  <si>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</si>
  <si>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</si>
  <si>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</si>
  <si>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</si>
  <si>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</si>
  <si>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</si>
  <si>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</si>
  <si>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</si>
  <si>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</si>
  <si>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</si>
  <si>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</si>
  <si>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</si>
  <si>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</si>
  <si>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</si>
  <si>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</si>
  <si>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</si>
  <si>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</si>
  <si>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</si>
  <si>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</si>
  <si>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</si>
  <si>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</si>
  <si>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</si>
  <si>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</si>
  <si>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</si>
  <si>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</si>
  <si>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</si>
  <si>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</si>
  <si>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</si>
  <si>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</si>
  <si>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</si>
  <si>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</si>
  <si>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</si>
  <si>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</si>
  <si>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</si>
  <si>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</si>
  <si>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</si>
  <si>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</si>
  <si>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</si>
  <si>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</si>
  <si>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</si>
  <si>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</si>
  <si>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</si>
  <si>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</si>
  <si>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</si>
  <si>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</si>
  <si>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</si>
  <si>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</si>
  <si>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</si>
  <si>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</si>
  <si>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</si>
  <si>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</si>
  <si>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</si>
  <si>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</si>
  <si>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</si>
  <si>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</si>
  <si>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</si>
  <si>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</si>
  <si>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</si>
  <si>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</si>
  <si>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</si>
  <si>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</si>
  <si>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</si>
  <si>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</si>
  <si>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</si>
  <si>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</si>
  <si>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</si>
  <si>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</si>
  <si>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</si>
  <si>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</si>
  <si>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</si>
  <si>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</si>
  <si>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</si>
  <si>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</si>
  <si>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</si>
  <si>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</si>
  <si>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</si>
  <si>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</si>
  <si>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</si>
  <si>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</si>
  <si>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</si>
  <si>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</si>
  <si>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</si>
  <si>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</si>
  <si>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</si>
  <si>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</si>
  <si>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</si>
  <si>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</si>
  <si>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</si>
  <si>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</si>
  <si>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</si>
  <si>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</si>
  <si>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</si>
  <si>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</si>
  <si>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</si>
  <si>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</si>
  <si>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</si>
  <si>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</si>
  <si>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</si>
  <si>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</si>
  <si>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</si>
  <si>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</si>
  <si>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</si>
  <si>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</si>
  <si>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</si>
  <si>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</si>
  <si>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</si>
  <si>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</si>
  <si>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</si>
  <si>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</si>
  <si>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</si>
  <si>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</si>
  <si>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</si>
  <si>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</si>
  <si>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</si>
  <si>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</si>
  <si>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</si>
  <si>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</si>
  <si>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</si>
  <si>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</si>
  <si>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</si>
  <si>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</si>
  <si>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</si>
  <si>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</si>
  <si>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</si>
  <si>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</si>
  <si>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</si>
  <si>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</si>
  <si>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</si>
  <si>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</si>
  <si>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</si>
  <si>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</si>
  <si>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</si>
  <si>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</si>
  <si>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</si>
  <si>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</si>
  <si>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</si>
  <si>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</si>
  <si>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</si>
  <si>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</si>
  <si>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</si>
  <si>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</si>
  <si>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</si>
  <si>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</si>
  <si>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</si>
  <si>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</si>
  <si>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</si>
  <si>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</si>
  <si>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</si>
  <si>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</si>
  <si>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</si>
  <si>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</si>
  <si>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</si>
  <si>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</si>
  <si>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</si>
  <si>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</si>
  <si>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</si>
  <si>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</si>
  <si>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</si>
  <si>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</si>
  <si>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</si>
  <si>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</si>
  <si>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</si>
  <si>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</si>
  <si>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</si>
  <si>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</si>
  <si>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</si>
  <si>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</si>
  <si>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</si>
  <si>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</si>
  <si>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</si>
  <si>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</si>
  <si>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</si>
  <si>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</si>
  <si>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</si>
  <si>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</si>
  <si>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</si>
  <si>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</si>
  <si>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</si>
  <si>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</si>
  <si>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</si>
  <si>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</si>
  <si>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</si>
  <si>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</si>
  <si>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</si>
  <si>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</si>
  <si>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</si>
  <si>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</si>
  <si>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</si>
  <si>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</si>
  <si>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</si>
  <si>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</si>
  <si>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</si>
  <si>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</si>
  <si>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</si>
  <si>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</si>
  <si>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</si>
  <si>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</si>
  <si>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</si>
  <si>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</si>
  <si>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</si>
  <si>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</si>
  <si>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</si>
  <si>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</si>
  <si>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</si>
  <si>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</si>
  <si>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</si>
  <si>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</si>
  <si>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</si>
  <si>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</si>
  <si>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</si>
  <si>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</si>
  <si>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</si>
  <si>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</si>
  <si>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</si>
  <si>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</si>
  <si>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</si>
  <si>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</si>
  <si>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</si>
  <si>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</si>
  <si>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</si>
  <si>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</si>
  <si>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</si>
  <si>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</si>
  <si>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</si>
  <si>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</si>
  <si>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</si>
  <si>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</si>
  <si>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</si>
  <si>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</si>
  <si>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</si>
  <si>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</si>
  <si>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</si>
  <si>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</si>
  <si>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</si>
  <si>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</si>
  <si>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</si>
  <si>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</si>
  <si>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</si>
  <si>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</si>
  <si>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</si>
  <si>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</si>
  <si>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</si>
  <si>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</si>
  <si>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</si>
  <si>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</si>
  <si>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</si>
  <si>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</si>
  <si>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</si>
  <si>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</si>
  <si>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</si>
  <si>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</si>
  <si>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</si>
  <si>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</si>
  <si>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</si>
  <si>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</si>
  <si>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</si>
  <si>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</si>
  <si>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</si>
  <si>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</si>
  <si>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</si>
  <si>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</si>
  <si>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</si>
  <si>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</si>
  <si>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</si>
  <si>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</si>
  <si>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</si>
  <si>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</si>
  <si>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</si>
  <si>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</si>
  <si>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</si>
  <si>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</si>
  <si>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</si>
  <si>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</si>
  <si>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</si>
  <si>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</si>
  <si>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</si>
  <si>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</si>
  <si>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</si>
  <si>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</si>
  <si>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</si>
  <si>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</si>
  <si>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</si>
  <si>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</si>
  <si>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</si>
  <si>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</si>
  <si>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</si>
  <si>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</si>
  <si>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</si>
  <si>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</si>
  <si>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</si>
  <si>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</si>
  <si>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</si>
  <si>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</si>
  <si>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</si>
  <si>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</si>
  <si>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</si>
  <si>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</si>
  <si>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</si>
  <si>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</si>
  <si>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</si>
  <si>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</si>
  <si>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</si>
  <si>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</si>
  <si>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</si>
  <si>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</si>
  <si>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</si>
  <si>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</si>
  <si>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</si>
  <si>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</si>
  <si>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</si>
  <si>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</si>
  <si>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</si>
  <si>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</si>
  <si>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</si>
  <si>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</si>
  <si>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</si>
  <si>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</si>
  <si>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</si>
  <si>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</si>
  <si>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</si>
  <si>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</si>
  <si>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</si>
  <si>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</si>
  <si>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</si>
  <si>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</si>
  <si>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</si>
  <si>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</si>
  <si>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</si>
  <si>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</si>
  <si>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</si>
  <si>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</si>
  <si>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</si>
  <si>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</si>
  <si>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</si>
  <si>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</si>
  <si>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</si>
  <si>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</si>
  <si>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</si>
  <si>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</si>
  <si>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</si>
  <si>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</si>
  <si>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</si>
  <si>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</si>
  <si>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</si>
  <si>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</si>
  <si>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</si>
  <si>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</si>
  <si>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</si>
  <si>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</si>
  <si>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</si>
  <si>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</si>
  <si>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</si>
  <si>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</si>
  <si>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</si>
  <si>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</si>
  <si>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</si>
  <si>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</si>
  <si>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</si>
  <si>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</si>
  <si>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</si>
  <si>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</si>
  <si>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</si>
  <si>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</si>
  <si>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</si>
  <si>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</si>
  <si>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</si>
  <si>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</si>
  <si>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</si>
  <si>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</si>
  <si>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</si>
  <si>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</si>
  <si>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</si>
  <si>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</si>
  <si>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</si>
  <si>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</si>
  <si>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</si>
  <si>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</si>
  <si>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</si>
  <si>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</si>
  <si>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</si>
  <si>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</si>
  <si>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</si>
  <si>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</si>
  <si>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</si>
  <si>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</si>
  <si>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</si>
  <si>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</si>
  <si>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</si>
  <si>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</si>
  <si>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</si>
  <si>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</si>
  <si>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</si>
  <si>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</si>
  <si>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</si>
  <si>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</si>
  <si>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</si>
  <si>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</si>
  <si>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</si>
  <si>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</si>
  <si>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</si>
  <si>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</si>
  <si>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</si>
  <si>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</si>
  <si>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</si>
  <si>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</si>
  <si>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</si>
  <si>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</si>
  <si>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</si>
  <si>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</si>
  <si>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</si>
  <si>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</si>
  <si>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</si>
  <si>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</si>
  <si>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</si>
  <si>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</si>
  <si>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</si>
  <si>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</si>
  <si>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</si>
  <si>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</si>
  <si>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</si>
  <si>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</si>
  <si>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</si>
  <si>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</si>
  <si>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</si>
  <si>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</si>
  <si>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</si>
  <si>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</si>
  <si>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</si>
  <si>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</si>
  <si>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</si>
  <si>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</si>
  <si>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</si>
  <si>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</si>
  <si>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</si>
  <si>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</si>
  <si>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</si>
  <si>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</si>
  <si>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</si>
  <si>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</si>
  <si>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</si>
  <si>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</si>
  <si>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</si>
  <si>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</si>
  <si>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</si>
  <si>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</si>
  <si>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</si>
  <si>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</si>
  <si>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</si>
  <si>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</si>
  <si>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</si>
  <si>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</si>
  <si>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</si>
  <si>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</si>
  <si>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</si>
  <si>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</si>
  <si>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</si>
  <si>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</si>
  <si>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</si>
  <si>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</si>
  <si>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</si>
  <si>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</si>
  <si>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</si>
  <si>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</si>
  <si>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</si>
  <si>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</si>
  <si>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</si>
  <si>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</si>
  <si>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</si>
  <si>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</si>
  <si>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</si>
  <si>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</si>
  <si>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</si>
  <si>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</si>
  <si>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</si>
  <si>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</si>
  <si>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</si>
  <si>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</si>
  <si>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</si>
  <si>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</si>
  <si>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</si>
  <si>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</si>
  <si>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</si>
  <si>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</si>
  <si>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</si>
  <si>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</si>
  <si>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</si>
  <si>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</si>
  <si>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</si>
  <si>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</si>
  <si>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</si>
  <si>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</si>
  <si>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</si>
  <si>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</si>
  <si>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</si>
  <si>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</si>
  <si>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</si>
  <si>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</si>
  <si>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</si>
  <si>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</si>
  <si>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</si>
  <si>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</si>
  <si>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</si>
  <si>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</si>
  <si>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</si>
  <si>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</si>
  <si>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</si>
  <si>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</si>
  <si>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</si>
  <si>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</si>
  <si>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</si>
  <si>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</si>
  <si>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</si>
  <si>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</si>
  <si>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</si>
  <si>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</si>
  <si>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</si>
  <si>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</si>
  <si>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</si>
  <si>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</si>
  <si>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</si>
  <si>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</si>
  <si>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</si>
  <si>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</si>
  <si>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</si>
  <si>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</si>
  <si>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</si>
  <si>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</si>
  <si>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</si>
  <si>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</si>
  <si>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</si>
  <si>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</si>
  <si>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</si>
  <si>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</si>
  <si>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</si>
  <si>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</si>
  <si>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</si>
  <si>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</si>
  <si>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</si>
  <si>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</si>
  <si>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</si>
  <si>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</si>
  <si>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</si>
  <si>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</si>
  <si>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</si>
  <si>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</si>
  <si>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</si>
  <si>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</si>
  <si>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</si>
  <si>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</si>
  <si>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</si>
  <si>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</si>
  <si>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</si>
  <si>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</si>
  <si>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</si>
  <si>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</si>
  <si>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</si>
  <si>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</si>
  <si>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</si>
  <si>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</si>
  <si>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</si>
  <si>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</si>
  <si>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</si>
  <si>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</si>
  <si>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</si>
  <si>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</si>
  <si>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</si>
  <si>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</si>
  <si>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</si>
  <si>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</si>
  <si>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</si>
  <si>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</si>
  <si>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</si>
  <si>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</si>
  <si>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</si>
  <si>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</si>
  <si>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</si>
  <si>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</si>
  <si>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</si>
  <si>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</si>
  <si>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</si>
  <si>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</si>
  <si>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</si>
  <si>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</si>
  <si>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</si>
  <si>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</si>
  <si>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</si>
  <si>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</si>
  <si>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</si>
  <si>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</si>
  <si>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</si>
  <si>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</si>
  <si>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</si>
  <si>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</si>
  <si>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</si>
  <si>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</si>
  <si>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</si>
  <si>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</si>
  <si>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</si>
  <si>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</si>
  <si>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</si>
  <si>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</si>
  <si>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</si>
  <si>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</si>
  <si>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</si>
  <si>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</si>
  <si>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</si>
  <si>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</si>
  <si>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</si>
  <si>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</si>
  <si>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</si>
  <si>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</si>
  <si>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</si>
  <si>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</si>
  <si>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</si>
  <si>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</si>
  <si>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</si>
  <si>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</si>
  <si>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</si>
  <si>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</si>
  <si>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</si>
  <si>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</si>
  <si>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</si>
  <si>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</si>
  <si>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</si>
  <si>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</si>
  <si>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</si>
  <si>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</si>
  <si>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</si>
  <si>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</si>
  <si>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</si>
  <si>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</si>
  <si>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</si>
  <si>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</si>
  <si>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</si>
  <si>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</si>
  <si>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</si>
  <si>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</si>
  <si>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</si>
  <si>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</si>
  <si>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</si>
  <si>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</si>
  <si>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</si>
  <si>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</si>
  <si>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</si>
  <si>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</si>
  <si>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</si>
  <si>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</si>
  <si>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</si>
  <si>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</si>
  <si>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</si>
  <si>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</si>
  <si>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</si>
  <si>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</si>
  <si>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</si>
  <si>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</si>
  <si>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</si>
  <si>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</si>
  <si>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</si>
  <si>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</si>
  <si>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</si>
  <si>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</si>
  <si>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</si>
  <si>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</si>
  <si>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</si>
  <si>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</si>
  <si>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</si>
  <si>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</si>
  <si>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</si>
  <si>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</si>
  <si>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</si>
  <si>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</si>
  <si>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</si>
  <si>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</si>
  <si>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</si>
  <si>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</si>
  <si>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</si>
  <si>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</si>
  <si>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</si>
  <si>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</si>
  <si>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</si>
  <si>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</si>
  <si>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</si>
  <si>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</si>
  <si>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</si>
  <si>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</si>
  <si>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</si>
  <si>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</si>
  <si>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</si>
  <si>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</si>
  <si>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</si>
  <si>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</si>
  <si>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</si>
  <si>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</si>
  <si>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</si>
  <si>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</si>
  <si>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</si>
  <si>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</si>
  <si>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</si>
  <si>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</si>
  <si>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</si>
  <si>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</si>
  <si>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</si>
  <si>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</si>
  <si>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</si>
  <si>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</si>
  <si>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</si>
  <si>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</si>
  <si>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</si>
  <si>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</si>
  <si>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</si>
  <si>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</si>
  <si>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</si>
  <si>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</si>
  <si>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</si>
  <si>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</si>
  <si>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</si>
  <si>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</si>
  <si>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</si>
  <si>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</si>
  <si>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</si>
  <si>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</si>
  <si>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</si>
  <si>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</si>
  <si>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</si>
  <si>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</si>
  <si>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</si>
  <si>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</si>
  <si>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</si>
  <si>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</si>
  <si>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</si>
  <si>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</si>
  <si>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</si>
  <si>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</si>
  <si>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</si>
  <si>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</si>
  <si>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</si>
  <si>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</si>
  <si>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</si>
  <si>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</si>
  <si>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</si>
  <si>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</si>
  <si>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</si>
  <si>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</si>
  <si>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</si>
  <si>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</si>
  <si>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</si>
  <si>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</si>
  <si>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</si>
  <si>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</si>
  <si>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</si>
  <si>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</si>
  <si>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</si>
  <si>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</si>
  <si>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</si>
  <si>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</si>
  <si>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</si>
  <si>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</si>
  <si>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</si>
  <si>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</si>
  <si>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</si>
  <si>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</si>
  <si>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</si>
  <si>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</si>
  <si>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</si>
  <si>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</si>
  <si>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</si>
  <si>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</si>
  <si>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</si>
  <si>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</si>
  <si>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</si>
  <si>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</si>
  <si>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</si>
  <si>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</si>
  <si>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</si>
  <si>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</si>
  <si>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</si>
  <si>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</si>
  <si>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</si>
  <si>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</si>
  <si>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</si>
  <si>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</si>
  <si>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</si>
  <si>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</si>
  <si>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</si>
  <si>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</si>
  <si>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</si>
  <si>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</si>
  <si>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</si>
  <si>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</si>
  <si>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</si>
  <si>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</si>
  <si>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</si>
  <si>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</si>
  <si>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</si>
  <si>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</si>
  <si>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</si>
  <si>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</si>
  <si>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</si>
  <si>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</si>
  <si>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</si>
  <si>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</si>
  <si>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</si>
  <si>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</si>
  <si>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</si>
  <si>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</si>
  <si>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</si>
  <si>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</si>
  <si>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</si>
  <si>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</si>
  <si>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</si>
  <si>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</si>
  <si>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</si>
  <si>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</si>
  <si>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</si>
  <si>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</si>
  <si>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</si>
  <si>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</si>
  <si>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</si>
  <si>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</si>
  <si>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</si>
  <si>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</si>
  <si>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</si>
  <si>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</si>
  <si>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</si>
  <si>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</si>
  <si>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</si>
  <si>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</si>
  <si>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</si>
  <si>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</si>
  <si>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</si>
  <si>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</si>
  <si>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</si>
  <si>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</si>
  <si>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</si>
  <si>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</si>
  <si>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</si>
  <si>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</si>
  <si>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</si>
  <si>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</si>
  <si>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</si>
  <si>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</si>
  <si>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</si>
  <si>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</si>
  <si>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</si>
  <si>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</si>
  <si>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</si>
  <si>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</si>
  <si>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</si>
  <si>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</si>
  <si>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</si>
  <si>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</si>
  <si>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</si>
  <si>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</si>
  <si>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</si>
  <si>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</si>
  <si>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</si>
  <si>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</si>
  <si>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</si>
  <si>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</si>
  <si>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</si>
  <si>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</si>
  <si>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</si>
  <si>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</si>
  <si>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</si>
  <si>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</si>
  <si>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</si>
  <si>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</si>
  <si>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</si>
  <si>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</si>
  <si>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</si>
  <si>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</si>
  <si>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</si>
  <si>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</si>
  <si>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</si>
  <si>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</si>
  <si>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</si>
  <si>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</si>
  <si>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</si>
  <si>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</si>
  <si>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</si>
  <si>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</si>
  <si>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</si>
  <si>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</si>
  <si>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</si>
  <si>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</si>
  <si>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</si>
  <si>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</si>
  <si>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</si>
  <si>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</si>
  <si>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</si>
  <si>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</si>
  <si>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</si>
  <si>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</si>
  <si>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</si>
  <si>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</si>
  <si>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</si>
  <si>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</si>
  <si>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</si>
  <si>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</si>
  <si>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</si>
  <si>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</si>
  <si>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</si>
  <si>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</si>
  <si>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</si>
  <si>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</si>
  <si>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</si>
  <si>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</si>
  <si>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</si>
  <si>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</si>
  <si>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</si>
  <si>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</si>
  <si>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</si>
  <si>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</si>
  <si>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</si>
  <si>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</si>
  <si>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</si>
  <si>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</si>
  <si>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</si>
  <si>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</si>
  <si>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</si>
  <si>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</si>
  <si>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</si>
  <si>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</si>
  <si>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</si>
  <si>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</si>
  <si>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</si>
  <si>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</si>
  <si>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</si>
  <si>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</si>
  <si>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</si>
  <si>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</si>
  <si>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</si>
  <si>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</si>
  <si>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</si>
  <si>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</si>
  <si>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</si>
  <si>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</si>
  <si>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</si>
  <si>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</si>
  <si>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</si>
  <si>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</si>
  <si>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</si>
  <si>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</si>
  <si>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</si>
  <si>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</si>
  <si>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</si>
  <si>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</si>
  <si>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</si>
  <si>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</si>
  <si>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</si>
  <si>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</si>
  <si>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</si>
  <si>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</si>
  <si>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</si>
  <si>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</si>
  <si>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</si>
  <si>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</si>
  <si>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</si>
  <si>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</si>
  <si>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</si>
  <si>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</si>
  <si>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</si>
  <si>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</si>
  <si>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</si>
  <si>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</si>
  <si>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</si>
  <si>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</si>
  <si>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</si>
  <si>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</si>
  <si>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</si>
  <si>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</si>
  <si>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</si>
  <si>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</si>
  <si>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</si>
  <si>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</si>
  <si>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</si>
  <si>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</si>
  <si>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</si>
  <si>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</si>
  <si>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</si>
  <si>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</si>
  <si>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</si>
  <si>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</si>
  <si>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</si>
  <si>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</si>
  <si>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</si>
  <si>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</si>
  <si>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</si>
  <si>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</si>
  <si>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</si>
  <si>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</si>
  <si>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</si>
  <si>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</si>
  <si>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</si>
  <si>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</si>
  <si>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</si>
  <si>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</si>
  <si>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</si>
  <si>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</si>
  <si>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</si>
  <si>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</si>
  <si>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</si>
  <si>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</si>
  <si>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</si>
  <si>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</si>
  <si>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</si>
  <si>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</si>
  <si>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</si>
  <si>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</si>
  <si>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</si>
  <si>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</si>
  <si>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</si>
  <si>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</si>
  <si>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</si>
  <si>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</si>
  <si>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</si>
  <si>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</si>
  <si>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</si>
  <si>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</si>
  <si>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</si>
  <si>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</si>
  <si>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</si>
  <si>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</si>
  <si>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</si>
  <si>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</si>
  <si>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</si>
  <si>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</si>
  <si>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</si>
  <si>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</si>
  <si>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</si>
  <si>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</si>
  <si>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</si>
  <si>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</si>
  <si>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</si>
  <si>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</si>
  <si>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</si>
  <si>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</si>
  <si>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</si>
  <si>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</si>
  <si>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</si>
  <si>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</si>
  <si>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</si>
  <si>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</si>
  <si>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</si>
  <si>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</si>
  <si>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</si>
  <si>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</si>
  <si>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</si>
  <si>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</si>
  <si>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</si>
  <si>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</si>
  <si>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</si>
  <si>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</si>
  <si>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</si>
  <si>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</si>
  <si>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</si>
  <si>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</si>
  <si>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</si>
  <si>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</si>
  <si>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</si>
  <si>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</si>
  <si>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</si>
  <si>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</si>
  <si>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</si>
  <si>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</si>
  <si>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</si>
  <si>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</si>
  <si>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</si>
  <si>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</si>
  <si>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</si>
  <si>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</si>
  <si>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</si>
  <si>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</si>
  <si>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</si>
  <si>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</si>
  <si>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</si>
  <si>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</si>
  <si>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</si>
  <si>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</si>
  <si>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</si>
  <si>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</si>
  <si>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</si>
  <si>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</si>
  <si>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</si>
  <si>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</si>
  <si>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</si>
  <si>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</si>
  <si>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</si>
  <si>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</si>
  <si>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</si>
  <si>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</si>
  <si>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</si>
  <si>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</si>
  <si>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</si>
  <si>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</si>
  <si>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</si>
  <si>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</si>
  <si>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</si>
  <si>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</si>
  <si>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</si>
  <si>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</si>
  <si>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</si>
  <si>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</si>
  <si>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</si>
  <si>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</si>
  <si>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</si>
  <si>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</si>
  <si>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</si>
  <si>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</si>
  <si>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</si>
  <si>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</si>
  <si>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</si>
  <si>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</si>
  <si>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</si>
  <si>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</si>
  <si>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</si>
  <si>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</si>
  <si>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</si>
  <si>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</si>
  <si>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</si>
  <si>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</si>
  <si>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</si>
  <si>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</si>
  <si>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</si>
  <si>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</si>
  <si>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</si>
  <si>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</si>
  <si>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</si>
  <si>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</si>
  <si>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</si>
  <si>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</si>
  <si>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</si>
  <si>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</si>
  <si>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</si>
  <si>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</si>
  <si>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</si>
  <si>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</si>
  <si>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</si>
  <si>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</si>
  <si>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</si>
  <si>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</si>
  <si>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</si>
  <si>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</si>
  <si>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</si>
  <si>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</si>
  <si>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</si>
  <si>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</si>
  <si>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</si>
  <si>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</si>
  <si>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</si>
  <si>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</si>
  <si>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</si>
  <si>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</si>
  <si>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</si>
  <si>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</si>
  <si>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</si>
  <si>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</si>
  <si>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</si>
  <si>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</si>
  <si>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</si>
  <si>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</si>
  <si>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</si>
  <si>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</si>
  <si>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</si>
  <si>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</si>
  <si>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</si>
  <si>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</si>
  <si>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</si>
  <si>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</si>
  <si>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</si>
  <si>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</si>
  <si>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</si>
  <si>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</si>
  <si>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</si>
  <si>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</si>
  <si>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</si>
  <si>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</si>
  <si>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</si>
  <si>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</si>
  <si>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</si>
  <si>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</si>
  <si>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</si>
  <si>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</si>
  <si>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</si>
  <si>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</si>
  <si>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</si>
  <si>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</si>
  <si>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</si>
  <si>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</si>
  <si>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</si>
  <si>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</si>
  <si>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</si>
  <si>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</si>
  <si>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</si>
  <si>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</si>
  <si>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</si>
  <si>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</si>
  <si>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</si>
  <si>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</si>
  <si>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</si>
  <si>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</si>
  <si>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</si>
  <si>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</si>
  <si>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</si>
  <si>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</si>
  <si>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</si>
  <si>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</si>
  <si>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</si>
  <si>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</si>
  <si>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</si>
  <si>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</si>
  <si>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</si>
  <si>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</si>
  <si>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</si>
  <si>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</si>
  <si>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</si>
  <si>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</si>
  <si>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</si>
  <si>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</si>
  <si>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</si>
  <si>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</si>
  <si>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</si>
  <si>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</si>
  <si>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</si>
  <si>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</si>
  <si>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</si>
  <si>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</si>
  <si>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</si>
  <si>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</si>
  <si>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</si>
  <si>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</si>
  <si>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</si>
  <si>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</si>
  <si>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</si>
  <si>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</si>
  <si>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</si>
  <si>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</si>
  <si>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</si>
  <si>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</si>
  <si>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</si>
  <si>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</si>
  <si>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</si>
  <si>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</si>
  <si>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</si>
  <si>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</si>
  <si>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</si>
  <si>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</si>
  <si>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</si>
  <si>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</si>
  <si>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</si>
  <si>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</si>
  <si>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</si>
  <si>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</si>
  <si>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</si>
  <si>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</si>
  <si>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</si>
  <si>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</si>
  <si>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</si>
  <si>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</si>
  <si>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</si>
  <si>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</si>
  <si>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</si>
  <si>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</si>
  <si>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</si>
  <si>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</si>
  <si>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</si>
  <si>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</si>
  <si>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</si>
  <si>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</si>
  <si>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</si>
  <si>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</si>
  <si>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</si>
  <si>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</si>
  <si>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</si>
  <si>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</si>
  <si>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</si>
  <si>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</si>
  <si>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</si>
  <si>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</si>
  <si>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</si>
  <si>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</si>
  <si>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</si>
  <si>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</si>
  <si>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</si>
  <si>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</si>
  <si>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</si>
  <si>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</si>
  <si>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</si>
  <si>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</si>
  <si>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</si>
  <si>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</si>
  <si>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</si>
  <si>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</si>
  <si>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</si>
  <si>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</si>
  <si>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</si>
  <si>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</si>
  <si>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</si>
  <si>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</si>
  <si>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</si>
  <si>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</si>
  <si>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</si>
  <si>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</si>
  <si>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</si>
  <si>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</si>
  <si>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</si>
  <si>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</si>
  <si>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</si>
  <si>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</si>
  <si>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</si>
  <si>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</si>
  <si>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</si>
  <si>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</si>
  <si>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</si>
  <si>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</si>
  <si>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</si>
  <si>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</si>
  <si>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</si>
  <si>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</si>
  <si>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</si>
  <si>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</si>
  <si>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</si>
  <si>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</si>
  <si>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</si>
  <si>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</si>
  <si>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</si>
  <si>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</si>
  <si>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</si>
  <si>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</si>
  <si>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</si>
  <si>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</si>
  <si>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</si>
  <si>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</si>
  <si>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</si>
  <si>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</si>
  <si>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</si>
  <si>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</si>
  <si>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</si>
  <si>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</si>
  <si>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</si>
  <si>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</si>
  <si>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</si>
  <si>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</si>
  <si>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</si>
  <si>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</si>
  <si>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</si>
  <si>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</si>
  <si>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</si>
  <si>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</si>
  <si>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</si>
  <si>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</si>
  <si>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</si>
  <si>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</si>
  <si>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</si>
  <si>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</si>
  <si>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</si>
  <si>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</si>
  <si>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</si>
  <si>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</si>
  <si>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</si>
  <si>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</si>
  <si>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</si>
  <si>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</si>
  <si>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</si>
  <si>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</si>
  <si>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</si>
  <si>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</si>
  <si>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</si>
  <si>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</si>
  <si>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</si>
  <si>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</si>
  <si>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</si>
  <si>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</si>
  <si>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</si>
  <si>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</si>
  <si>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</si>
  <si>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</si>
  <si>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</si>
  <si>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</si>
  <si>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</si>
  <si>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</si>
  <si>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</si>
  <si>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</si>
  <si>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</si>
  <si>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</si>
  <si>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</si>
  <si>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</si>
  <si>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</si>
  <si>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</si>
  <si>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</si>
  <si>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</si>
  <si>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</si>
  <si>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</si>
  <si>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</si>
  <si>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</si>
  <si>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</si>
  <si>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</si>
  <si>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</si>
  <si>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</si>
  <si>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</si>
  <si>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</si>
  <si>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</si>
  <si>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</si>
  <si>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</si>
  <si>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</si>
  <si>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</si>
  <si>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</si>
  <si>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</si>
  <si>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</si>
  <si>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</si>
  <si>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</si>
  <si>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</si>
  <si>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</si>
  <si>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</si>
  <si>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</si>
  <si>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</si>
  <si>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</si>
  <si>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</si>
  <si>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</si>
  <si>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</si>
  <si>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</si>
  <si>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</si>
  <si>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</si>
  <si>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</si>
  <si>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</si>
  <si>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</si>
  <si>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</si>
  <si>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</si>
  <si>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</si>
  <si>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</si>
  <si>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</si>
  <si>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</si>
  <si>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</si>
  <si>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</si>
  <si>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</si>
  <si>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</si>
  <si>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</si>
  <si>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</si>
  <si>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</si>
  <si>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</si>
  <si>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</si>
  <si>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</si>
  <si>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</si>
  <si>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</si>
  <si>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</si>
  <si>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</si>
  <si>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</si>
  <si>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</si>
  <si>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</si>
  <si>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</si>
  <si>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</si>
  <si>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</si>
  <si>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</si>
  <si>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</si>
  <si>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</si>
  <si>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</si>
  <si>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</si>
  <si>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</si>
  <si>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</si>
  <si>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</si>
  <si>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</si>
  <si>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</si>
  <si>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</si>
  <si>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</si>
  <si>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</si>
  <si>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</si>
  <si>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</si>
  <si>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</si>
  <si>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</si>
  <si>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</si>
  <si>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</si>
  <si>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</si>
  <si>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</si>
  <si>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</si>
  <si>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</si>
  <si>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</si>
  <si>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</si>
  <si>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</si>
  <si>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</si>
  <si>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</si>
  <si>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</si>
  <si>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</si>
  <si>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</si>
  <si>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</si>
  <si>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</si>
  <si>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</si>
  <si>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</si>
  <si>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</si>
  <si>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</si>
  <si>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</si>
  <si>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</si>
  <si>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</si>
  <si>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</si>
  <si>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</si>
  <si>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</si>
  <si>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</si>
  <si>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</si>
  <si>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</si>
  <si>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</si>
  <si>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</si>
  <si>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</si>
  <si>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</si>
  <si>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</si>
  <si>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</si>
  <si>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</si>
  <si>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</si>
  <si>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</si>
  <si>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</si>
  <si>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</si>
  <si>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</si>
  <si>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</si>
  <si>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</si>
  <si>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</si>
  <si>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</si>
  <si>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</si>
  <si>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</si>
  <si>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</si>
  <si>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</si>
  <si>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</si>
  <si>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</si>
  <si>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</si>
  <si>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</si>
  <si>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</si>
  <si>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</si>
  <si>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</si>
  <si>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</si>
  <si>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</si>
  <si>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</si>
  <si>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</si>
  <si>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</si>
  <si>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</si>
  <si>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</si>
  <si>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</si>
  <si>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</si>
  <si>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</si>
  <si>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</si>
  <si>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</si>
  <si>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</si>
  <si>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</si>
  <si>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</si>
  <si>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</si>
  <si>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</si>
  <si>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</si>
  <si>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</si>
  <si>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</si>
  <si>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</si>
  <si>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</si>
  <si>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</si>
  <si>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</si>
  <si>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</si>
  <si>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</si>
  <si>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</si>
  <si>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</si>
  <si>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</si>
  <si>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</si>
  <si>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</si>
  <si>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</si>
  <si>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</si>
  <si>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</si>
  <si>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</si>
  <si>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</si>
  <si>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</si>
  <si>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</si>
  <si>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</si>
  <si>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</si>
  <si>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</si>
  <si>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</si>
  <si>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</si>
  <si>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</si>
  <si>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</si>
  <si>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</si>
  <si>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</si>
  <si>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</si>
  <si>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</si>
  <si>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</si>
  <si>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</si>
  <si>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</si>
  <si>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</si>
  <si>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</si>
  <si>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</si>
  <si>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</si>
  <si>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</si>
  <si>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</si>
  <si>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</si>
  <si>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</si>
  <si>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</si>
  <si>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</si>
  <si>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</si>
  <si>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</si>
  <si>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</si>
  <si>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</si>
  <si>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</si>
  <si>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</si>
  <si>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</si>
  <si>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</si>
  <si>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</si>
  <si>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</si>
  <si>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</si>
  <si>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</si>
  <si>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</si>
  <si>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</si>
  <si>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</si>
  <si>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</si>
  <si>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</si>
  <si>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</si>
  <si>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</si>
  <si>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</si>
  <si>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</si>
  <si>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</si>
  <si>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</si>
  <si>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</si>
  <si>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</si>
  <si>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</si>
  <si>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</si>
  <si>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</si>
  <si>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</si>
  <si>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</si>
  <si>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</si>
  <si>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</si>
  <si>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</si>
  <si>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</si>
  <si>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</si>
  <si>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</si>
  <si>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</si>
  <si>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</si>
  <si>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</si>
  <si>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</si>
  <si>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</si>
  <si>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</si>
  <si>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</si>
  <si>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</si>
  <si>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</si>
  <si>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</si>
  <si>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</si>
  <si>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</si>
  <si>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</si>
  <si>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</si>
  <si>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</si>
  <si>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</si>
  <si>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</si>
  <si>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</si>
  <si>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</si>
  <si>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</si>
  <si>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</si>
  <si>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</si>
  <si>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</si>
  <si>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</si>
  <si>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</si>
  <si>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</si>
  <si>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</si>
  <si>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</si>
  <si>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</si>
  <si>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</si>
  <si>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</si>
  <si>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</si>
  <si>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</si>
  <si>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</si>
  <si>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</si>
  <si>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</si>
  <si>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</si>
  <si>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</si>
  <si>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</si>
  <si>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</si>
  <si>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</si>
  <si>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</si>
  <si>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</si>
  <si>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</si>
  <si>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</si>
  <si>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</si>
  <si>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</si>
  <si>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</si>
  <si>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</si>
  <si>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</si>
  <si>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</si>
  <si>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</si>
  <si>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</si>
  <si>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</si>
  <si>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</si>
  <si>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</si>
  <si>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</si>
  <si>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</si>
  <si>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</si>
  <si>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</si>
  <si>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</si>
  <si>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</si>
  <si>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</si>
  <si>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</si>
  <si>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</si>
  <si>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</si>
  <si>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</si>
  <si>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</si>
  <si>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</si>
  <si>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</si>
  <si>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</si>
  <si>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</si>
  <si>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</si>
  <si>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</si>
  <si>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</si>
  <si>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</si>
  <si>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</si>
  <si>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</si>
  <si>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</si>
  <si>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</si>
  <si>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</si>
  <si>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</si>
  <si>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</si>
  <si>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</si>
  <si>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</si>
  <si>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</si>
  <si>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</si>
  <si>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</si>
  <si>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</si>
  <si>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</si>
  <si>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</si>
  <si>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</si>
  <si>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</si>
  <si>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</si>
  <si>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</si>
  <si>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</si>
  <si>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</si>
  <si>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</si>
  <si>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</si>
  <si>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</si>
  <si>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</si>
  <si>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</si>
  <si>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</si>
  <si>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</si>
  <si>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</si>
  <si>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</si>
  <si>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</si>
  <si>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</si>
  <si>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</si>
  <si>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</si>
  <si>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</si>
  <si>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</si>
  <si>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</si>
  <si>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</si>
  <si>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</si>
  <si>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</si>
  <si>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</si>
  <si>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</si>
  <si>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</si>
  <si>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</si>
  <si>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</si>
  <si>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</si>
  <si>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</si>
  <si>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</si>
  <si>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</si>
  <si>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</si>
  <si>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</si>
  <si>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</si>
  <si>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</si>
  <si>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</si>
  <si>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</si>
  <si>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</si>
  <si>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</si>
  <si>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</si>
  <si>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</si>
  <si>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</si>
  <si>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</si>
  <si>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</si>
  <si>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</si>
  <si>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</si>
  <si>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</si>
  <si>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</si>
  <si>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</si>
  <si>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</si>
  <si>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</si>
  <si>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</si>
  <si>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</si>
  <si>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</si>
  <si>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</si>
  <si>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</si>
  <si>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</si>
  <si>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</si>
  <si>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</si>
  <si>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</si>
  <si>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</si>
  <si>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</si>
  <si>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</si>
  <si>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</si>
  <si>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</si>
  <si>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</si>
  <si>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</si>
  <si>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</si>
  <si>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</si>
  <si>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</si>
  <si>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</si>
  <si>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</si>
  <si>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</si>
  <si>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</si>
  <si>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</si>
  <si>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</si>
  <si>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</si>
  <si>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</si>
  <si>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</si>
  <si>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</si>
  <si>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</si>
  <si>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</si>
  <si>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</si>
  <si>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</si>
  <si>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</si>
  <si>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</si>
  <si>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</si>
  <si>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</si>
  <si>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</si>
  <si>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</si>
  <si>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</si>
  <si>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</si>
  <si>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</si>
  <si>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</si>
  <si>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</si>
  <si>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</si>
  <si>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</si>
  <si>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</si>
  <si>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</si>
  <si>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</si>
  <si>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</si>
  <si>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</si>
  <si>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</si>
  <si>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</si>
  <si>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</si>
  <si>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</si>
  <si>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</si>
  <si>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</si>
  <si>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</si>
  <si>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</si>
  <si>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</si>
  <si>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</si>
  <si>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</si>
  <si>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</si>
  <si>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</si>
  <si>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</si>
  <si>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</si>
  <si>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</si>
  <si>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</si>
  <si>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</si>
  <si>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</si>
  <si>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</si>
  <si>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</si>
  <si>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</si>
  <si>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</si>
  <si>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</si>
  <si>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</si>
  <si>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</si>
  <si>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</si>
  <si>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</si>
  <si>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</si>
  <si>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</si>
  <si>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</si>
  <si>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</si>
  <si>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</si>
  <si>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</si>
  <si>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</si>
  <si>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</si>
  <si>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</si>
  <si>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</si>
  <si>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</si>
  <si>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</si>
  <si>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</si>
  <si>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</si>
  <si>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</si>
  <si>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</si>
  <si>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</si>
  <si>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</si>
  <si>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</si>
  <si>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</si>
  <si>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</si>
  <si>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</si>
  <si>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</si>
  <si>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</si>
  <si>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</si>
  <si>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</si>
  <si>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</si>
  <si>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</si>
  <si>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</si>
  <si>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</si>
  <si>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</si>
  <si>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</si>
  <si>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</si>
  <si>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</si>
  <si>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</si>
  <si>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</si>
  <si>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</si>
  <si>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</si>
  <si>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</si>
  <si>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</si>
  <si>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</si>
  <si>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</si>
  <si>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</si>
  <si>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</si>
  <si>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</si>
  <si>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</si>
  <si>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</si>
  <si>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</si>
  <si>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</si>
  <si>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</si>
  <si>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</si>
  <si>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</si>
  <si>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</si>
  <si>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</si>
  <si>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</si>
  <si>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</si>
  <si>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</si>
  <si>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</si>
  <si>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</si>
  <si>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</si>
  <si>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</si>
  <si>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</si>
  <si>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</si>
  <si>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</si>
  <si>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</si>
  <si>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</si>
  <si>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</si>
  <si>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</si>
  <si>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</si>
  <si>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</si>
  <si>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</si>
  <si>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</si>
  <si>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</si>
  <si>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</si>
  <si>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</si>
  <si>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</si>
  <si>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</si>
  <si>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</si>
  <si>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</si>
  <si>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</si>
  <si>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</si>
  <si>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</si>
  <si>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</si>
  <si>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</si>
  <si>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</si>
  <si>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</si>
  <si>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</si>
  <si>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</si>
  <si>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</si>
  <si>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</si>
  <si>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</si>
  <si>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</si>
  <si>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</si>
  <si>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</si>
  <si>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</si>
  <si>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</si>
  <si>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</si>
  <si>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</si>
  <si>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</si>
  <si>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</si>
  <si>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</si>
  <si>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</si>
  <si>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</si>
  <si>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</si>
  <si>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</si>
  <si>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</si>
  <si>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</si>
  <si>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</si>
  <si>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</si>
  <si>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</si>
  <si>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</si>
  <si>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</si>
  <si>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</si>
  <si>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</si>
  <si>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</si>
  <si>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</si>
  <si>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</si>
  <si>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</si>
  <si>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</si>
  <si>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</si>
  <si>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</si>
  <si>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</si>
  <si>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</si>
  <si>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</si>
  <si>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</si>
  <si>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</si>
  <si>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</si>
  <si>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</si>
  <si>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</si>
  <si>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</si>
  <si>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</si>
  <si>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</si>
  <si>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</si>
  <si>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</si>
  <si>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</si>
  <si>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</si>
  <si>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</si>
  <si>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</si>
  <si>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</si>
  <si>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</si>
  <si>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</si>
  <si>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</si>
  <si>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</si>
  <si>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</si>
  <si>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</si>
  <si>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</si>
  <si>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</si>
  <si>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</si>
  <si>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</si>
  <si>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</si>
  <si>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</si>
  <si>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</si>
  <si>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</si>
  <si>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</si>
  <si>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</si>
  <si>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</si>
  <si>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</si>
  <si>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</si>
  <si>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</si>
  <si>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</si>
  <si>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</si>
  <si>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</si>
  <si>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</si>
  <si>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</si>
  <si>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</si>
  <si>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</si>
  <si>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</si>
  <si>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</si>
  <si>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</si>
  <si>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</si>
  <si>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</si>
  <si>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</si>
  <si>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</si>
  <si>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</si>
  <si>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</si>
  <si>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</si>
  <si>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</si>
  <si>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</si>
  <si>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</si>
  <si>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</si>
  <si>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</si>
  <si>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</si>
  <si>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</si>
  <si>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</si>
  <si>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</si>
  <si>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</si>
  <si>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</si>
  <si>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</si>
  <si>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</si>
  <si>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</si>
  <si>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</si>
  <si>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</si>
  <si>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</si>
  <si>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</si>
  <si>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</si>
  <si>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</si>
  <si>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</si>
  <si>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</si>
  <si>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</si>
  <si>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</si>
  <si>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</si>
  <si>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</si>
  <si>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</si>
  <si>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</si>
  <si>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</si>
  <si>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</si>
  <si>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</si>
  <si>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</si>
  <si>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</si>
  <si>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</si>
  <si>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</si>
  <si>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</si>
  <si>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</si>
  <si>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</si>
  <si>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</si>
  <si>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</si>
  <si>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</si>
  <si>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</si>
  <si>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</si>
  <si>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</si>
  <si>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</si>
  <si>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</si>
  <si>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</si>
  <si>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</si>
  <si>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</si>
  <si>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</si>
  <si>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</si>
  <si>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</si>
  <si>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</si>
  <si>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</si>
  <si>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</si>
  <si>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</si>
  <si>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</si>
  <si>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</si>
  <si>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</si>
  <si>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</si>
  <si>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</si>
  <si>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</si>
  <si>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</si>
  <si>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</si>
  <si>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</si>
  <si>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</si>
  <si>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</si>
  <si>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</si>
  <si>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</si>
  <si>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</si>
  <si>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</si>
  <si>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</si>
  <si>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</si>
  <si>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</si>
  <si>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</si>
  <si>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</si>
  <si>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</si>
  <si>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</si>
  <si>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</si>
  <si>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</si>
  <si>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</si>
  <si>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</si>
  <si>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</si>
  <si>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</si>
  <si>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</si>
  <si>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</si>
  <si>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</si>
  <si>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</si>
  <si>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</si>
  <si>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</si>
  <si>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</si>
  <si>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</si>
  <si>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</si>
  <si>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</si>
  <si>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</si>
  <si>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</si>
  <si>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</si>
  <si>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</si>
  <si>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</si>
  <si>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</si>
  <si>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</si>
  <si>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</si>
  <si>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</si>
  <si>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</si>
  <si>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</si>
  <si>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</si>
  <si>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</si>
  <si>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</si>
  <si>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</si>
  <si>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</si>
  <si>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</si>
  <si>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</si>
  <si>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</si>
  <si>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</si>
  <si>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</si>
  <si>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</si>
  <si>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</si>
  <si>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</si>
  <si>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</si>
  <si>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</si>
  <si>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</si>
  <si>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</si>
  <si>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</si>
  <si>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</si>
  <si>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</si>
  <si>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</si>
  <si>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</si>
  <si>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</si>
  <si>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</si>
  <si>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</si>
  <si>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</si>
  <si>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</si>
  <si>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</si>
  <si>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</si>
  <si>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</si>
  <si>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</si>
  <si>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</si>
  <si>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</si>
  <si>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</si>
  <si>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</si>
  <si>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</si>
  <si>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</si>
  <si>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</si>
  <si>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</si>
  <si>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</si>
  <si>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</si>
  <si>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</si>
  <si>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</si>
  <si>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</si>
  <si>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</si>
  <si>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</si>
  <si>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</si>
  <si>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</si>
  <si>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</si>
  <si>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</si>
  <si>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</si>
  <si>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</si>
  <si>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</si>
  <si>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</si>
  <si>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</si>
  <si>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</si>
  <si>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</si>
  <si>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</si>
  <si>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</si>
  <si>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</si>
  <si>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</si>
  <si>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</si>
  <si>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</si>
  <si>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</si>
  <si>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</si>
  <si>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</si>
  <si>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</si>
  <si>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</si>
  <si>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</si>
  <si>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</si>
  <si>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</si>
  <si>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</si>
  <si>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</si>
  <si>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</si>
  <si>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</si>
  <si>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</si>
  <si>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</si>
  <si>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</si>
  <si>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</si>
  <si>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</si>
  <si>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</si>
  <si>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</si>
  <si>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</si>
  <si>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</si>
  <si>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</si>
  <si>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</si>
  <si>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</si>
  <si>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</si>
  <si>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</si>
  <si>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</si>
  <si>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</si>
  <si>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</si>
  <si>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</si>
  <si>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</si>
  <si>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</si>
  <si>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</si>
  <si>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</si>
  <si>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</si>
  <si>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</si>
  <si>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</si>
  <si>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</si>
  <si>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</si>
  <si>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</si>
  <si>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</si>
  <si>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</si>
  <si>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</si>
  <si>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</si>
  <si>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</si>
  <si>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</si>
  <si>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</si>
  <si>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</si>
  <si>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</si>
  <si>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</si>
  <si>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</si>
  <si>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</si>
  <si>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</si>
  <si>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</si>
  <si>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</si>
  <si>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</si>
  <si>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</si>
  <si>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</si>
  <si>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</si>
  <si>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</si>
  <si>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</si>
  <si>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</si>
  <si>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</si>
  <si>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</si>
  <si>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</si>
  <si>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</si>
  <si>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</si>
  <si>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</si>
  <si>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</si>
  <si>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</si>
  <si>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</si>
  <si>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</si>
  <si>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</si>
  <si>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</si>
  <si>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</si>
  <si>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</si>
  <si>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</si>
  <si>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</si>
  <si>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</si>
  <si>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</si>
  <si>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</si>
  <si>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</si>
  <si>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</si>
  <si>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</si>
  <si>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</si>
  <si>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</si>
  <si>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</si>
  <si>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</si>
  <si>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</si>
  <si>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</si>
  <si>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</si>
  <si>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</si>
  <si>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</si>
  <si>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</si>
  <si>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</si>
  <si>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</si>
  <si>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</si>
  <si>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</si>
  <si>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</si>
  <si>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</si>
  <si>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</si>
  <si>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</si>
  <si>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</si>
  <si>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</si>
  <si>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</si>
  <si>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</si>
  <si>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</si>
  <si>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</si>
  <si>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</si>
  <si>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</si>
  <si>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</si>
  <si>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</si>
  <si>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</si>
  <si>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</si>
  <si>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</si>
  <si>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</si>
  <si>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</si>
  <si>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</si>
  <si>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</si>
  <si>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</si>
  <si>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</si>
  <si>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</si>
  <si>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</si>
  <si>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</si>
  <si>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</si>
  <si>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</si>
  <si>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</si>
  <si>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</si>
  <si>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</si>
  <si>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</si>
  <si>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</si>
  <si>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</si>
  <si>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</si>
  <si>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</si>
  <si>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</si>
  <si>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</si>
  <si>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</si>
  <si>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</si>
  <si>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</si>
  <si>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</si>
  <si>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</si>
  <si>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</si>
  <si>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</si>
  <si>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</si>
  <si>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</si>
  <si>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</si>
  <si>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</si>
  <si>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</si>
  <si>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</si>
  <si>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</si>
  <si>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</si>
  <si>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</si>
  <si>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</si>
  <si>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</si>
  <si>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</si>
  <si>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</si>
  <si>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</si>
  <si>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</si>
  <si>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</si>
  <si>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</si>
  <si>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</si>
  <si>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</si>
  <si>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</si>
  <si>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</si>
  <si>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</si>
  <si>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</si>
  <si>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</si>
  <si>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</si>
  <si>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</si>
  <si>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</si>
  <si>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</si>
  <si>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</si>
  <si>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</si>
  <si>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</si>
  <si>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</si>
  <si>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</si>
  <si>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</si>
  <si>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</si>
  <si>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</si>
  <si>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</si>
  <si>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</si>
  <si>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</si>
  <si>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</si>
  <si>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</si>
  <si>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</si>
  <si>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</si>
  <si>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</si>
  <si>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</si>
  <si>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</si>
  <si>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</si>
  <si>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</si>
  <si>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</si>
  <si>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</si>
  <si>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</si>
  <si>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</si>
  <si>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</si>
  <si>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</si>
  <si>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</si>
  <si>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</si>
  <si>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</si>
  <si>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</si>
  <si>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</si>
  <si>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</si>
  <si>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</si>
  <si>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</si>
  <si>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</si>
  <si>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</si>
  <si>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</si>
  <si>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</si>
  <si>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</si>
  <si>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</si>
  <si>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</si>
  <si>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</si>
  <si>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</si>
  <si>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</si>
  <si>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</si>
  <si>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</si>
  <si>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</si>
  <si>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</si>
  <si>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</si>
  <si>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</si>
  <si>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</si>
  <si>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</si>
  <si>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</si>
  <si>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</si>
  <si>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</si>
  <si>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</si>
  <si>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</si>
  <si>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</si>
  <si>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</si>
  <si>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</si>
  <si>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</si>
  <si>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</si>
  <si>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</si>
  <si>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</si>
  <si>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</si>
  <si>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</si>
  <si>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</si>
  <si>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</si>
  <si>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</si>
  <si>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</si>
  <si>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</si>
  <si>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</si>
  <si>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</si>
  <si>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</si>
  <si>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</si>
  <si>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</si>
  <si>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</si>
  <si>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</si>
  <si>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</si>
  <si>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</si>
  <si>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</si>
  <si>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</si>
  <si>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</si>
  <si>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</si>
  <si>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</si>
  <si>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</si>
  <si>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</si>
  <si>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</si>
  <si>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</si>
  <si>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</si>
  <si>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</si>
  <si>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</si>
  <si>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</si>
  <si>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</si>
  <si>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</si>
  <si>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</si>
  <si>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</si>
  <si>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</si>
  <si>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</si>
  <si>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</si>
  <si>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</si>
  <si>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</si>
  <si>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</si>
  <si>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</si>
  <si>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</si>
  <si>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</si>
  <si>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</si>
  <si>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</si>
  <si>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</si>
  <si>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</si>
  <si>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</si>
  <si>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</si>
  <si>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</si>
  <si>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</si>
  <si>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</si>
  <si>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</si>
  <si>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</si>
  <si>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</si>
  <si>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</si>
  <si>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</si>
  <si>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</si>
  <si>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</si>
  <si>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</si>
  <si>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</si>
  <si>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</si>
  <si>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</si>
  <si>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</si>
  <si>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</si>
  <si>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</si>
  <si>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</si>
  <si>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</si>
  <si>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</si>
  <si>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</si>
  <si>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</si>
  <si>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</si>
  <si>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</si>
  <si>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</si>
  <si>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</si>
  <si>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</si>
  <si>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</si>
  <si>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</si>
  <si>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</si>
  <si>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</si>
  <si>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</si>
  <si>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</si>
  <si>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</si>
  <si>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</si>
  <si>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</si>
  <si>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</si>
  <si>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</si>
  <si>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</si>
  <si>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</si>
  <si>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</si>
  <si>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</si>
  <si>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</si>
  <si>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</si>
  <si>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</si>
  <si>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</si>
  <si>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</si>
  <si>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</si>
  <si>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</si>
  <si>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</si>
  <si>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</si>
  <si>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</si>
  <si>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</si>
  <si>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</si>
  <si>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</si>
  <si>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</si>
  <si>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</si>
  <si>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</si>
  <si>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</si>
  <si>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</si>
  <si>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</si>
  <si>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</si>
  <si>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</si>
  <si>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</si>
  <si>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</si>
  <si>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</si>
  <si>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</si>
  <si>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</si>
  <si>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</si>
  <si>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</si>
  <si>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</si>
  <si>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</si>
  <si>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</si>
  <si>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</si>
  <si>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</si>
  <si>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</si>
  <si>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</si>
  <si>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</si>
  <si>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</si>
  <si>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</si>
  <si>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</si>
  <si>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</si>
  <si>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</si>
  <si>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</si>
  <si>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</si>
  <si>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</si>
  <si>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</si>
  <si>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</si>
  <si>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</si>
  <si>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</si>
  <si>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</si>
  <si>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</si>
  <si>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</si>
  <si>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</si>
  <si>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</si>
  <si>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</si>
  <si>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</si>
  <si>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</si>
  <si>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</si>
  <si>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</si>
  <si>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</si>
  <si>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</si>
  <si>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</si>
  <si>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</si>
  <si>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</si>
  <si>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</si>
  <si>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</si>
  <si>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</si>
  <si>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</si>
  <si>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</si>
  <si>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</si>
  <si>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</si>
  <si>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</si>
  <si>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</si>
  <si>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</si>
  <si>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</si>
  <si>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</si>
  <si>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</si>
  <si>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</si>
  <si>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</si>
  <si>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</si>
  <si>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</si>
  <si>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</si>
  <si>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</si>
  <si>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</si>
  <si>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</si>
  <si>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</si>
  <si>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</si>
  <si>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</si>
  <si>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</si>
  <si>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</si>
  <si>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</si>
  <si>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</si>
  <si>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</si>
  <si>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</si>
  <si>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</si>
  <si>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</si>
  <si>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</si>
  <si>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</si>
  <si>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</si>
  <si>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</si>
  <si>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</si>
  <si>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</si>
  <si>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</si>
  <si>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</si>
  <si>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</si>
  <si>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</si>
  <si>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</si>
  <si>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</si>
  <si>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</si>
  <si>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</si>
  <si>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</si>
  <si>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</si>
  <si>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</si>
  <si>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</si>
  <si>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</si>
  <si>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</si>
  <si>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</si>
  <si>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</si>
  <si>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</si>
  <si>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</si>
  <si>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</si>
  <si>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</si>
  <si>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</si>
  <si>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</si>
  <si>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</si>
  <si>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</si>
  <si>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</si>
  <si>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</si>
  <si>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</si>
  <si>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</si>
  <si>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</si>
  <si>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</si>
  <si>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</si>
  <si>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</si>
  <si>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</si>
  <si>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</si>
  <si>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</si>
  <si>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</si>
  <si>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</si>
  <si>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</si>
  <si>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</si>
  <si>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</si>
  <si>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</si>
  <si>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</si>
  <si>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</si>
  <si>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</si>
  <si>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</si>
  <si>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</si>
  <si>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</si>
  <si>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</si>
  <si>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</si>
  <si>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</si>
  <si>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</si>
  <si>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</si>
  <si>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</si>
  <si>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</si>
  <si>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</si>
  <si>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</si>
  <si>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</si>
  <si>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</si>
  <si>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</si>
  <si>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</si>
  <si>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</si>
  <si>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</si>
  <si>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</si>
  <si>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</si>
  <si>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</si>
  <si>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</si>
  <si>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</si>
  <si>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</si>
  <si>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</si>
  <si>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</si>
  <si>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</si>
  <si>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</si>
  <si>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</si>
  <si>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</si>
  <si>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</si>
  <si>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</si>
  <si>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</si>
  <si>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</si>
  <si>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</si>
  <si>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</si>
  <si>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</si>
  <si>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</si>
  <si>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</si>
  <si>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</si>
  <si>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</si>
  <si>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</si>
  <si>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</si>
  <si>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</si>
  <si>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</si>
  <si>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</si>
  <si>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</si>
  <si>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</si>
  <si>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</si>
  <si>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</si>
  <si>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</si>
  <si>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</si>
  <si>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</si>
  <si>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</si>
  <si>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</si>
  <si>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</si>
  <si>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</si>
  <si>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</si>
  <si>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</si>
  <si>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</si>
  <si>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</si>
  <si>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</si>
  <si>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</si>
  <si>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</si>
  <si>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</si>
  <si>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</si>
  <si>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</si>
  <si>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</si>
  <si>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</si>
  <si>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</si>
  <si>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</si>
  <si>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</si>
  <si>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</si>
  <si>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</si>
  <si>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</si>
  <si>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</si>
  <si>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</si>
  <si>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</si>
  <si>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</si>
  <si>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</si>
  <si>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</si>
  <si>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</si>
  <si>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</si>
  <si>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</si>
  <si>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</si>
  <si>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</si>
  <si>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</si>
  <si>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</si>
  <si>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</si>
  <si>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</si>
  <si>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</si>
  <si>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</si>
  <si>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</si>
  <si>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</si>
  <si>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</si>
  <si>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</si>
  <si>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</si>
  <si>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</si>
  <si>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</si>
  <si>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</si>
  <si>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</si>
  <si>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</si>
  <si>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</si>
  <si>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</si>
  <si>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</si>
  <si>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</si>
  <si>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</si>
  <si>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</si>
  <si>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</si>
  <si>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</si>
  <si>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</si>
  <si>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</si>
  <si>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</si>
  <si>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</si>
  <si>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</si>
  <si>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</si>
  <si>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</si>
  <si>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</si>
  <si>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</si>
  <si>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</si>
  <si>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</si>
  <si>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</si>
  <si>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</si>
  <si>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</si>
  <si>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</si>
  <si>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</si>
  <si>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</si>
  <si>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</si>
  <si>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</si>
  <si>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</si>
  <si>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</si>
  <si>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</si>
  <si>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</si>
  <si>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</si>
  <si>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</si>
  <si>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</si>
  <si>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</si>
  <si>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</si>
  <si>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</si>
  <si>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</si>
  <si>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</si>
  <si>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</si>
  <si>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</si>
  <si>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</si>
  <si>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</si>
  <si>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</si>
  <si>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</si>
  <si>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</si>
  <si>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</si>
  <si>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</si>
  <si>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</si>
  <si>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</si>
  <si>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</si>
  <si>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</si>
  <si>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</si>
  <si>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</si>
  <si>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</si>
  <si>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</si>
  <si>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</si>
  <si>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</si>
  <si>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</si>
  <si>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</si>
  <si>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</si>
  <si>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</si>
  <si>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</si>
  <si>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</si>
  <si>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</si>
  <si>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</si>
  <si>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</si>
  <si>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</si>
  <si>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</si>
  <si>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</si>
  <si>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</si>
  <si>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</si>
  <si>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</si>
  <si>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</si>
  <si>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</si>
  <si>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</si>
  <si>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</si>
  <si>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</si>
  <si>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</si>
  <si>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</si>
  <si>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</si>
  <si>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</si>
  <si>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</si>
  <si>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</si>
  <si>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</si>
  <si>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</si>
  <si>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</si>
  <si>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</si>
  <si>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</si>
  <si>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</si>
  <si>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</si>
  <si>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</si>
  <si>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</si>
  <si>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</si>
  <si>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</si>
  <si>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</si>
  <si>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</si>
  <si>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</si>
  <si>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</si>
  <si>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</si>
  <si>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</si>
  <si>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</si>
  <si>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</si>
  <si>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</si>
  <si>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</si>
  <si>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</si>
  <si>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</si>
  <si>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</si>
  <si>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</si>
  <si>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</si>
  <si>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</si>
  <si>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</si>
  <si>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</si>
  <si>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</si>
  <si>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</si>
  <si>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</si>
  <si>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</si>
  <si>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</si>
  <si>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</si>
  <si>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</si>
  <si>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</si>
  <si>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</si>
  <si>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</si>
  <si>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</si>
  <si>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</si>
  <si>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</si>
  <si>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</si>
  <si>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</si>
  <si>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</si>
  <si>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</si>
  <si>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</si>
  <si>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</si>
  <si>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</si>
  <si>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</si>
  <si>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</si>
  <si>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</si>
  <si>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</si>
  <si>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</si>
  <si>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</si>
  <si>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</si>
  <si>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</si>
  <si>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</si>
  <si>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</si>
  <si>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</si>
  <si>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</si>
  <si>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</si>
  <si>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</si>
  <si>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</si>
  <si>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</si>
  <si>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</si>
  <si>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</si>
  <si>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</si>
  <si>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</si>
  <si>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</si>
  <si>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</si>
  <si>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</si>
  <si>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</si>
  <si>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</si>
  <si>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</si>
  <si>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</si>
  <si>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</si>
  <si>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</si>
  <si>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</si>
  <si>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</si>
  <si>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</si>
  <si>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</si>
  <si>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</si>
  <si>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</si>
  <si>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</si>
  <si>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</si>
  <si>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</si>
  <si>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</si>
  <si>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</si>
  <si>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</si>
  <si>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</si>
  <si>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</si>
  <si>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</si>
  <si>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</si>
  <si>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</si>
  <si>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</si>
  <si>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</si>
  <si>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</si>
  <si>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</si>
  <si>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</si>
  <si>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</si>
  <si>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</si>
  <si>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</si>
  <si>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</si>
  <si>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</si>
  <si>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</si>
  <si>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</si>
  <si>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</si>
  <si>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</si>
  <si>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</si>
  <si>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</si>
  <si>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</si>
  <si>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</si>
  <si>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</si>
  <si>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</si>
  <si>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</si>
  <si>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</si>
  <si>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</si>
  <si>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</si>
  <si>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</si>
  <si>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</si>
  <si>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</si>
  <si>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</si>
  <si>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</si>
  <si>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</si>
  <si>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</si>
  <si>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</si>
  <si>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</si>
  <si>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</si>
  <si>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</si>
  <si>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</si>
  <si>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</si>
  <si>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</si>
  <si>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</si>
  <si>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</si>
  <si>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</si>
  <si>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</si>
  <si>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</si>
  <si>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</si>
  <si>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</si>
  <si>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</si>
  <si>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</si>
  <si>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</si>
  <si>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</si>
  <si>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</si>
  <si>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</si>
  <si>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</si>
  <si>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</si>
  <si>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</si>
  <si>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</si>
  <si>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</si>
  <si>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</si>
  <si>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</si>
  <si>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</si>
  <si>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</si>
  <si>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</si>
  <si>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</si>
  <si>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</si>
  <si>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</si>
  <si>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</si>
  <si>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</si>
  <si>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</si>
  <si>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</si>
  <si>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</si>
  <si>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</si>
  <si>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</si>
  <si>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</si>
  <si>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</si>
  <si>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</si>
  <si>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</si>
  <si>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</si>
  <si>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</si>
  <si>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</si>
  <si>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</si>
  <si>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</si>
  <si>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</si>
  <si>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</si>
  <si>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</si>
  <si>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</si>
  <si>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</si>
  <si>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</si>
  <si>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</si>
  <si>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</si>
  <si>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</si>
  <si>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</si>
  <si>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</si>
  <si>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</si>
  <si>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</si>
  <si>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</si>
  <si>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</si>
  <si>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</si>
  <si>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</si>
  <si>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</si>
  <si>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</si>
  <si>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</si>
  <si>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</si>
  <si>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</si>
  <si>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</si>
  <si>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</si>
  <si>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</si>
  <si>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</si>
  <si>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</si>
  <si>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</si>
  <si>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</si>
  <si>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</si>
  <si>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</si>
  <si>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</si>
  <si>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</si>
  <si>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</si>
  <si>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</si>
  <si>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</si>
  <si>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</si>
  <si>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</si>
  <si>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</si>
  <si>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</si>
  <si>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</si>
  <si>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</si>
  <si>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</si>
  <si>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</si>
  <si>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</si>
  <si>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</si>
  <si>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</si>
  <si>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</si>
  <si>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</si>
  <si>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</si>
  <si>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</si>
  <si>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</si>
  <si>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</si>
  <si>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</si>
  <si>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</si>
  <si>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</si>
  <si>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</si>
  <si>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</si>
  <si>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</si>
  <si>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</si>
  <si>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</si>
  <si>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</si>
  <si>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</si>
  <si>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</si>
  <si>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</si>
  <si>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</si>
  <si>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</si>
  <si>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</si>
  <si>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</si>
  <si>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</si>
  <si>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</si>
  <si>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</si>
  <si>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</si>
  <si>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</si>
  <si>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</si>
  <si>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</si>
  <si>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</si>
  <si>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</si>
  <si>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</si>
  <si>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</si>
  <si>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</si>
  <si>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</si>
  <si>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</si>
  <si>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</si>
  <si>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</si>
  <si>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</si>
  <si>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</si>
  <si>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</si>
  <si>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</si>
  <si>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</si>
  <si>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</si>
  <si>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</si>
  <si>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</si>
  <si>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</si>
  <si>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</si>
  <si>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</si>
  <si>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</si>
  <si>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</si>
  <si>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</si>
  <si>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</si>
  <si>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</si>
  <si>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</si>
  <si>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</si>
  <si>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</si>
  <si>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</si>
  <si>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</si>
  <si>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</si>
  <si>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</si>
  <si>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</si>
  <si>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</si>
  <si>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</si>
  <si>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</si>
  <si>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</si>
  <si>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</si>
  <si>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</si>
  <si>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</si>
  <si>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</si>
  <si>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</si>
  <si>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</si>
  <si>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</si>
  <si>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</si>
  <si>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</si>
  <si>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</si>
  <si>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</si>
  <si>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</si>
  <si>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</si>
  <si>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</si>
  <si>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</si>
  <si>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</si>
  <si>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</si>
  <si>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</si>
  <si>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</si>
  <si>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</si>
  <si>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</si>
  <si>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</si>
  <si>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</si>
  <si>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</si>
  <si>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</si>
  <si>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</si>
  <si>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</si>
  <si>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</si>
  <si>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</si>
  <si>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</si>
  <si>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</si>
  <si>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</si>
  <si>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</si>
  <si>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</si>
  <si>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</si>
  <si>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</si>
  <si>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</si>
  <si>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</si>
  <si>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</si>
  <si>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</si>
  <si>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</si>
  <si>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</si>
  <si>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</si>
  <si>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</si>
  <si>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</si>
  <si>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</si>
  <si>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</si>
  <si>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</si>
  <si>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</si>
  <si>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</si>
  <si>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</si>
  <si>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</si>
  <si>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</si>
  <si>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</si>
  <si>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</si>
  <si>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</si>
  <si>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</si>
  <si>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</si>
  <si>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</si>
  <si>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</si>
  <si>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</si>
  <si>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</si>
  <si>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</si>
  <si>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</si>
  <si>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</si>
  <si>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</si>
  <si>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</si>
  <si>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</si>
  <si>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</si>
  <si>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</si>
  <si>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</si>
  <si>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</si>
  <si>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</si>
  <si>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</si>
  <si>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</si>
  <si>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</si>
  <si>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</si>
  <si>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</si>
  <si>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</si>
  <si>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</si>
  <si>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</si>
  <si>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</si>
  <si>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</si>
  <si>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</si>
  <si>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</si>
  <si>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</si>
  <si>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</si>
  <si>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</si>
  <si>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</si>
  <si>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</si>
  <si>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</si>
  <si>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</si>
  <si>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</si>
  <si>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</si>
  <si>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</si>
  <si>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</si>
  <si>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</si>
  <si>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</si>
  <si>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</si>
  <si>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</si>
  <si>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</si>
  <si>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</si>
  <si>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</si>
  <si>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</si>
  <si>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</si>
  <si>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</si>
  <si>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</si>
  <si>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</si>
  <si>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</si>
  <si>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</si>
  <si>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</si>
  <si>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</si>
  <si>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</si>
  <si>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</si>
  <si>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</si>
  <si>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</si>
  <si>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</si>
  <si>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</si>
  <si>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</si>
  <si>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</si>
  <si>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</si>
  <si>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</si>
  <si>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</si>
  <si>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</si>
  <si>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</si>
  <si>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</si>
  <si>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</si>
  <si>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</si>
  <si>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</si>
  <si>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</si>
  <si>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</si>
  <si>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</si>
  <si>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</si>
  <si>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</si>
  <si>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</si>
  <si>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</si>
  <si>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</si>
  <si>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</si>
  <si>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</si>
  <si>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</si>
  <si>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</si>
  <si>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</si>
  <si>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</si>
  <si>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</si>
  <si>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</si>
  <si>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</si>
  <si>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</si>
  <si>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</si>
  <si>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</si>
  <si>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</si>
  <si>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</si>
  <si>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</si>
  <si>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</si>
  <si>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</si>
  <si>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</si>
  <si>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</si>
  <si>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</si>
  <si>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</si>
  <si>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</si>
  <si>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</si>
  <si>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</si>
  <si>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</si>
  <si>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</si>
  <si>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</si>
  <si>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</si>
  <si>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</si>
  <si>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</si>
  <si>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</si>
  <si>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</si>
  <si>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</si>
  <si>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</si>
  <si>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</si>
  <si>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</si>
  <si>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</si>
  <si>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</si>
  <si>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</si>
  <si>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</si>
  <si>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</si>
  <si>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</si>
  <si>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</si>
  <si>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</si>
  <si>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</si>
  <si>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</si>
  <si>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</si>
  <si>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</si>
  <si>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</si>
  <si>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</si>
  <si>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</si>
  <si>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</si>
  <si>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</si>
  <si>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</si>
  <si>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</si>
  <si>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</si>
  <si>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</si>
  <si>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</si>
  <si>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</si>
  <si>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</si>
  <si>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</si>
  <si>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</si>
  <si>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</si>
  <si>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</si>
  <si>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</si>
  <si>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</si>
  <si>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</si>
  <si>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</si>
  <si>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</si>
  <si>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</si>
  <si>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</si>
  <si>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</si>
  <si>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</si>
  <si>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</si>
  <si>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</si>
  <si>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</si>
  <si>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</si>
  <si>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</si>
  <si>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</si>
  <si>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</si>
  <si>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</si>
  <si>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</si>
  <si>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</si>
  <si>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</si>
  <si>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</si>
  <si>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</si>
  <si>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</si>
  <si>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</si>
  <si>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</si>
  <si>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</si>
  <si>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</si>
  <si>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</si>
  <si>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</si>
  <si>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</si>
  <si>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</si>
  <si>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</si>
  <si>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</si>
  <si>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</si>
  <si>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</si>
  <si>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</si>
  <si>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</si>
  <si>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</si>
  <si>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</si>
  <si>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</si>
  <si>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</si>
  <si>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</si>
  <si>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</si>
  <si>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</si>
  <si>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</si>
  <si>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</si>
  <si>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</si>
  <si>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</si>
  <si>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</si>
  <si>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</si>
  <si>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</si>
  <si>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</si>
  <si>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</si>
  <si>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</si>
  <si>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</si>
  <si>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</si>
  <si>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</si>
  <si>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</si>
  <si>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</si>
  <si>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</si>
  <si>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</si>
  <si>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</si>
  <si>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</si>
  <si>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</si>
  <si>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</si>
  <si>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</si>
  <si>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</si>
  <si>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</si>
  <si>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</si>
  <si>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</si>
  <si>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</si>
  <si>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</si>
  <si>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</si>
  <si>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</si>
  <si>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</si>
  <si>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</si>
  <si>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</si>
  <si>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</si>
  <si>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</si>
  <si>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</si>
  <si>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</si>
  <si>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</si>
  <si>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</si>
  <si>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</si>
  <si>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</si>
  <si>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</si>
  <si>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</si>
  <si>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</si>
  <si>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</si>
  <si>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</si>
  <si>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</si>
  <si>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</si>
  <si>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</si>
  <si>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</si>
  <si>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</si>
  <si>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</si>
  <si>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</si>
  <si>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</si>
  <si>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</si>
  <si>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</si>
  <si>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</si>
  <si>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</si>
  <si>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</si>
  <si>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</si>
  <si>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</si>
  <si>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</si>
  <si>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</si>
  <si>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</si>
  <si>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</si>
  <si>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</si>
  <si>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</si>
  <si>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</si>
  <si>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</si>
  <si>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</si>
  <si>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</si>
  <si>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</si>
  <si>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</si>
  <si>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</si>
  <si>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</si>
  <si>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</si>
  <si>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</si>
  <si>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</si>
  <si>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</si>
  <si>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</si>
  <si>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</si>
  <si>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</si>
  <si>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</si>
  <si>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</si>
  <si>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</si>
  <si>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</si>
  <si>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</si>
  <si>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</si>
  <si>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</si>
  <si>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</si>
  <si>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</si>
  <si>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</si>
  <si>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</si>
  <si>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</si>
  <si>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</si>
  <si>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</si>
  <si>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</si>
  <si>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</si>
  <si>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</si>
  <si>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</si>
  <si>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</si>
  <si>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</si>
  <si>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</si>
  <si>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</si>
  <si>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</si>
  <si>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</si>
  <si>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</si>
  <si>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</si>
  <si>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</si>
  <si>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</si>
  <si>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</si>
  <si>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</si>
  <si>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</si>
  <si>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</si>
  <si>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</si>
  <si>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</si>
  <si>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</si>
  <si>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</si>
  <si>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</si>
  <si>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</si>
  <si>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</si>
  <si>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</si>
  <si>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</si>
  <si>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</si>
  <si>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</si>
  <si>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</si>
  <si>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</si>
  <si>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</si>
  <si>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</si>
  <si>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</si>
  <si>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</si>
  <si>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</si>
  <si>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</si>
  <si>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</si>
  <si>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</si>
  <si>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</si>
  <si>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</si>
  <si>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</si>
  <si>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</si>
  <si>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</si>
  <si>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</si>
  <si>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</si>
  <si>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</si>
  <si>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</si>
  <si>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</si>
  <si>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</si>
  <si>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</si>
  <si>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</si>
  <si>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</si>
  <si>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</si>
  <si>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</si>
  <si>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</si>
  <si>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</si>
  <si>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</si>
  <si>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</si>
  <si>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</si>
  <si>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</si>
  <si>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</si>
  <si>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</si>
  <si>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</si>
  <si>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</si>
  <si>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</si>
  <si>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</si>
  <si>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</si>
  <si>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</si>
  <si>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</si>
  <si>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</si>
  <si>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</si>
  <si>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</si>
  <si>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</si>
  <si>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</si>
  <si>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</si>
  <si>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</si>
  <si>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</si>
  <si>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</si>
  <si>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</si>
  <si>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</si>
  <si>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</si>
  <si>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</si>
  <si>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</si>
  <si>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</si>
  <si>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</si>
  <si>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</si>
  <si>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</si>
  <si>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</si>
  <si>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</si>
  <si>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</si>
  <si>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</si>
  <si>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</si>
  <si>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</si>
  <si>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</si>
  <si>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</si>
  <si>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</si>
  <si>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</si>
  <si>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</si>
  <si>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</si>
  <si>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</si>
  <si>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</si>
  <si>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</si>
  <si>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</si>
  <si>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</si>
  <si>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</si>
  <si>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</si>
  <si>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</si>
  <si>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</si>
  <si>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</si>
  <si>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</si>
  <si>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</si>
  <si>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</si>
  <si>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</si>
  <si>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</si>
  <si>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</si>
  <si>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</si>
  <si>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</si>
  <si>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</si>
  <si>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</si>
  <si>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</si>
  <si>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</si>
  <si>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</si>
  <si>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</si>
  <si>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</si>
  <si>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</si>
  <si>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</si>
  <si>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</si>
  <si>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</si>
  <si>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</si>
  <si>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</si>
  <si>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</si>
  <si>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</si>
  <si>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</si>
  <si>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</si>
  <si>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</si>
  <si>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</si>
  <si>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</si>
  <si>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</si>
  <si>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</si>
  <si>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</si>
  <si>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</si>
  <si>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</si>
  <si>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</si>
  <si>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</si>
  <si>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</si>
  <si>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</si>
  <si>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</si>
  <si>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</si>
  <si>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</si>
  <si>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</si>
  <si>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</si>
  <si>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</si>
  <si>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</si>
  <si>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</si>
  <si>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</si>
  <si>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</si>
  <si>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</si>
  <si>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</si>
  <si>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</si>
  <si>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</si>
  <si>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</si>
  <si>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</si>
  <si>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</si>
  <si>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</si>
  <si>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</si>
  <si>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</si>
  <si>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</si>
  <si>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</si>
  <si>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</si>
  <si>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</si>
  <si>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</si>
  <si>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</si>
  <si>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</si>
  <si>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</si>
  <si>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</si>
  <si>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</si>
  <si>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</si>
  <si>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</si>
  <si>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</si>
  <si>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</si>
  <si>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</si>
  <si>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</si>
  <si>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</si>
  <si>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</si>
  <si>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</si>
  <si>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</si>
  <si>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</si>
  <si>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</si>
  <si>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</si>
  <si>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</si>
  <si>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</si>
  <si>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</si>
  <si>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</si>
  <si>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</si>
  <si>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</si>
  <si>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</si>
  <si>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</si>
  <si>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</si>
  <si>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</si>
  <si>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</si>
  <si>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</si>
  <si>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</si>
  <si>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</si>
  <si>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</si>
  <si>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</si>
  <si>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</si>
  <si>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</si>
  <si>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</si>
  <si>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</si>
  <si>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</si>
  <si>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</si>
  <si>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</si>
  <si>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</si>
  <si>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</si>
  <si>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</si>
  <si>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</si>
  <si>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</si>
  <si>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</si>
  <si>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</si>
  <si>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</si>
  <si>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</si>
  <si>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</si>
  <si>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</si>
  <si>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</si>
  <si>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</si>
  <si>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</si>
  <si>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</si>
  <si>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</si>
  <si>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</si>
  <si>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</si>
  <si>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</si>
  <si>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</si>
  <si>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</si>
  <si>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</si>
  <si>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</si>
  <si>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</si>
  <si>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</si>
  <si>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</si>
  <si>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</si>
  <si>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</si>
  <si>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</si>
  <si>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</si>
  <si>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</si>
  <si>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</si>
  <si>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</si>
  <si>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</si>
  <si>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</si>
  <si>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</si>
  <si>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</si>
  <si>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</si>
  <si>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</si>
  <si>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</si>
  <si>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</si>
  <si>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</si>
  <si>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</si>
  <si>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</si>
  <si>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</si>
  <si>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</si>
  <si>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</si>
  <si>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</si>
  <si>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</si>
  <si>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</si>
  <si>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</si>
  <si>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</si>
  <si>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</si>
  <si>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</si>
  <si>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</si>
  <si>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</si>
  <si>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</si>
  <si>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</si>
  <si>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</si>
  <si>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</si>
  <si>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</si>
  <si>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</si>
  <si>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</si>
  <si>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</si>
  <si>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</si>
  <si>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</si>
  <si>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</si>
  <si>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</si>
  <si>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</si>
  <si>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</si>
  <si>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</si>
  <si>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</si>
  <si>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</si>
  <si>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</si>
  <si>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</si>
  <si>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</si>
  <si>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</si>
  <si>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</si>
  <si>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</si>
  <si>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</si>
  <si>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</si>
  <si>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</si>
  <si>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</si>
  <si>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</si>
  <si>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</si>
  <si>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</si>
  <si>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</si>
  <si>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</si>
  <si>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</si>
  <si>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</si>
  <si>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</si>
  <si>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</si>
  <si>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</si>
  <si>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</si>
  <si>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</si>
  <si>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</si>
  <si>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</si>
  <si>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</si>
  <si>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</si>
  <si>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</si>
  <si>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</si>
  <si>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</si>
  <si>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</si>
  <si>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</si>
  <si>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</si>
  <si>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</si>
  <si>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</si>
  <si>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</si>
  <si>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</si>
  <si>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</si>
  <si>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</si>
  <si>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</si>
  <si>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</si>
  <si>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</si>
  <si>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</si>
  <si>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</si>
  <si>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</si>
  <si>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</si>
  <si>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</si>
  <si>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</si>
  <si>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</si>
  <si>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</si>
  <si>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</si>
  <si>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</si>
  <si>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</si>
  <si>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</si>
  <si>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</si>
  <si>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</si>
  <si>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</si>
  <si>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</si>
  <si>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</si>
  <si>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</si>
  <si>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</si>
  <si>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</si>
  <si>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</si>
  <si>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</si>
  <si>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</si>
  <si>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</si>
  <si>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</si>
  <si>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</si>
  <si>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</si>
  <si>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</si>
  <si>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</si>
  <si>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</si>
  <si>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</si>
  <si>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</si>
  <si>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</si>
  <si>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</si>
  <si>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</si>
  <si>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</si>
  <si>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</si>
  <si>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</si>
  <si>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</si>
  <si>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</si>
  <si>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</si>
  <si>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</si>
  <si>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</si>
  <si>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</si>
  <si>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</si>
  <si>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</si>
  <si>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</si>
  <si>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</si>
  <si>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</si>
  <si>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</si>
  <si>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</si>
  <si>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</si>
  <si>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</si>
  <si>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</si>
  <si>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</si>
  <si>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</si>
  <si>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</si>
  <si>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</si>
  <si>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</si>
  <si>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</si>
  <si>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</si>
  <si>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</si>
  <si>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</si>
  <si>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</si>
  <si>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</si>
  <si>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</si>
  <si>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</si>
  <si>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</si>
  <si>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</si>
  <si>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</si>
  <si>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</si>
  <si>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</si>
  <si>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</si>
  <si>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</si>
  <si>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</si>
  <si>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</si>
  <si>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</si>
  <si>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</si>
  <si>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</si>
  <si>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</si>
  <si>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</si>
  <si>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</si>
  <si>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</si>
  <si>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</si>
  <si>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</si>
  <si>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</si>
  <si>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</si>
  <si>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</si>
  <si>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</si>
  <si>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</si>
  <si>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</si>
  <si>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</si>
  <si>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</si>
  <si>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</si>
  <si>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</si>
  <si>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</si>
  <si>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</si>
  <si>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</si>
  <si>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</si>
  <si>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</si>
  <si>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</si>
  <si>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</si>
  <si>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</si>
  <si>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</si>
  <si>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</si>
  <si>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</si>
  <si>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</si>
  <si>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</si>
  <si>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</si>
  <si>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</si>
  <si>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</si>
  <si>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</si>
  <si>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</si>
  <si>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</si>
  <si>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</si>
  <si>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</si>
  <si>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</si>
  <si>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</si>
  <si>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</si>
  <si>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</si>
  <si>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</si>
  <si>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</si>
  <si>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</si>
  <si>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</si>
  <si>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</si>
  <si>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</si>
  <si>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</si>
  <si>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</si>
  <si>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</si>
  <si>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</si>
  <si>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</si>
  <si>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</si>
  <si>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</si>
  <si>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</si>
  <si>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</si>
  <si>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</si>
  <si>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</si>
  <si>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</si>
  <si>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</si>
  <si>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</si>
  <si>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</si>
  <si>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</si>
  <si>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</si>
  <si>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</si>
  <si>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</si>
  <si>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</si>
  <si>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</si>
  <si>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</si>
  <si>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</si>
  <si>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</si>
  <si>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</si>
  <si>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</si>
  <si>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</si>
  <si>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</si>
  <si>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</si>
  <si>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</si>
  <si>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</si>
  <si>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</si>
  <si>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</si>
  <si>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</si>
  <si>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</si>
  <si>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</si>
  <si>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</si>
  <si>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</si>
  <si>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</si>
  <si>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</si>
  <si>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</si>
  <si>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</si>
  <si>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</si>
  <si>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</si>
  <si>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</si>
  <si>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</si>
  <si>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</si>
  <si>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</si>
  <si>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</si>
  <si>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</si>
  <si>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</si>
  <si>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</si>
  <si>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</si>
  <si>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</si>
  <si>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</si>
  <si>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</si>
  <si>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</si>
  <si>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</si>
  <si>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</si>
  <si>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</si>
  <si>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</si>
  <si>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</si>
  <si>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</si>
  <si>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</si>
  <si>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</si>
  <si>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</si>
  <si>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</si>
  <si>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</si>
  <si>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</si>
  <si>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</si>
  <si>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</si>
  <si>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</si>
  <si>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</si>
  <si>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</si>
  <si>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</si>
  <si>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</si>
  <si>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</si>
  <si>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</si>
  <si>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</si>
  <si>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</si>
  <si>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</si>
  <si>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</si>
  <si>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</si>
  <si>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</si>
  <si>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</si>
  <si>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</si>
  <si>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</si>
  <si>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</si>
  <si>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</si>
  <si>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</si>
  <si>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</si>
  <si>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</si>
  <si>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</si>
  <si>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</si>
  <si>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</si>
  <si>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</si>
  <si>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</si>
  <si>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</si>
  <si>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</si>
  <si>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</si>
  <si>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</si>
  <si>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</si>
  <si>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</si>
  <si>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</si>
  <si>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</si>
  <si>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</si>
  <si>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</si>
  <si>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</si>
  <si>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</si>
  <si>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</si>
  <si>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</si>
  <si>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</si>
  <si>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</si>
  <si>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</si>
  <si>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</si>
  <si>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</si>
  <si>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</si>
  <si>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</si>
  <si>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</si>
  <si>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</si>
  <si>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</si>
  <si>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</si>
  <si>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</si>
  <si>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</si>
  <si>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</si>
  <si>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</si>
  <si>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</si>
  <si>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</si>
  <si>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</si>
  <si>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</si>
  <si>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</si>
  <si>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</si>
  <si>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</si>
  <si>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</si>
  <si>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</si>
  <si>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</si>
  <si>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</si>
  <si>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</si>
  <si>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</si>
  <si>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</si>
  <si>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</si>
  <si>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</si>
  <si>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</si>
  <si>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</si>
  <si>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</si>
  <si>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</si>
  <si>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</si>
  <si>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</si>
  <si>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</si>
  <si>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</si>
  <si>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</si>
  <si>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</si>
  <si>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</si>
  <si>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</si>
  <si>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</si>
  <si>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</si>
  <si>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</si>
  <si>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</si>
  <si>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</si>
  <si>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</si>
  <si>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</si>
  <si>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</si>
  <si>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</si>
  <si>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</si>
  <si>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</si>
  <si>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</si>
  <si>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</si>
  <si>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</si>
  <si>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</si>
  <si>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</si>
  <si>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</si>
  <si>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</si>
  <si>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</si>
  <si>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</si>
  <si>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</si>
  <si>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</si>
  <si>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</si>
  <si>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</si>
  <si>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</si>
  <si>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</si>
  <si>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</si>
  <si>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</si>
  <si>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</si>
  <si>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</si>
  <si>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</si>
  <si>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</si>
  <si>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</si>
  <si>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</si>
  <si>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</si>
  <si>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</si>
  <si>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</si>
  <si>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</si>
  <si>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</si>
  <si>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</si>
  <si>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</si>
  <si>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</si>
  <si>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</si>
  <si>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</si>
  <si>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</si>
  <si>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</si>
  <si>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</si>
  <si>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</si>
  <si>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</si>
  <si>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</si>
  <si>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</si>
  <si>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</si>
  <si>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</si>
  <si>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</si>
  <si>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</si>
  <si>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</si>
  <si>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</si>
  <si>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</si>
  <si>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</si>
  <si>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</si>
  <si>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</si>
  <si>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</si>
  <si>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</si>
  <si>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</si>
  <si>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</si>
  <si>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</si>
  <si>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</si>
  <si>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</si>
  <si>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</si>
  <si>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</si>
  <si>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</si>
  <si>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</si>
  <si>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</si>
  <si>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</si>
  <si>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</si>
  <si>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</si>
  <si>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</si>
  <si>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</si>
  <si>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</si>
  <si>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</si>
  <si>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</si>
  <si>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</si>
  <si>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</si>
  <si>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</si>
  <si>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</si>
  <si>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</si>
  <si>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</si>
  <si>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</si>
  <si>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</si>
  <si>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</si>
  <si>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</si>
  <si>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</si>
  <si>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</si>
  <si>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</si>
  <si>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</si>
  <si>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</si>
  <si>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</si>
  <si>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</si>
  <si>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</si>
  <si>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</si>
  <si>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</si>
  <si>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</si>
  <si>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</si>
  <si>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</si>
  <si>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</si>
  <si>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</si>
  <si>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</si>
  <si>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</si>
  <si>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</si>
  <si>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</si>
  <si>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</si>
  <si>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</si>
  <si>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</si>
  <si>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</si>
  <si>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</si>
  <si>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</si>
  <si>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</si>
  <si>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</si>
  <si>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</si>
  <si>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</si>
  <si>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</si>
  <si>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</si>
  <si>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</si>
  <si>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</si>
  <si>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</si>
  <si>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</si>
  <si>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</si>
  <si>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</si>
  <si>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</si>
  <si>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</si>
  <si>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</si>
  <si>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</si>
  <si>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</si>
  <si>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</si>
  <si>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</si>
  <si>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</si>
  <si>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</si>
  <si>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</si>
  <si>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</si>
  <si>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</si>
  <si>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</si>
  <si>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</si>
  <si>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</si>
  <si>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</si>
  <si>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</si>
  <si>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</si>
  <si>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</si>
  <si>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</si>
  <si>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</si>
  <si>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</si>
  <si>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</si>
  <si>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</si>
  <si>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</si>
  <si>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</si>
  <si>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</si>
  <si>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</si>
  <si>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</si>
  <si>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</si>
  <si>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</si>
  <si>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</si>
  <si>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</si>
  <si>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</si>
  <si>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</si>
  <si>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</si>
  <si>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</si>
  <si>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</si>
  <si>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</si>
  <si>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</si>
  <si>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</si>
  <si>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</si>
  <si>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</si>
  <si>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</si>
  <si>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</si>
  <si>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</si>
  <si>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</si>
  <si>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</si>
  <si>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</si>
  <si>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</si>
  <si>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</si>
  <si>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</si>
  <si>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</si>
  <si>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</si>
  <si>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</si>
  <si>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</si>
  <si>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</si>
  <si>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</si>
  <si>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</si>
  <si>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</si>
  <si>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</si>
  <si>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</si>
  <si>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</si>
  <si>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</si>
  <si>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</si>
  <si>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</si>
  <si>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</si>
  <si>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</si>
  <si>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</si>
  <si>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</si>
  <si>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</si>
  <si>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</si>
  <si>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</si>
  <si>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</si>
  <si>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</si>
  <si>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</si>
  <si>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</si>
  <si>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</si>
  <si>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</si>
  <si>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</si>
  <si>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</si>
  <si>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</si>
  <si>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</si>
  <si>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</si>
  <si>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</si>
  <si>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</si>
  <si>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</si>
  <si>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</si>
  <si>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</si>
  <si>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</si>
  <si>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</si>
  <si>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</si>
  <si>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</si>
  <si>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</si>
  <si>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</si>
  <si>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</si>
  <si>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</si>
  <si>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</si>
  <si>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</si>
  <si>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</si>
  <si>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</si>
  <si>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</si>
  <si>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</si>
  <si>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</si>
  <si>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</si>
  <si>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</si>
  <si>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</si>
  <si>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</si>
  <si>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</si>
  <si>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</si>
  <si>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</si>
  <si>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</si>
  <si>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</si>
  <si>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</si>
  <si>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</si>
  <si>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</si>
  <si>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</si>
  <si>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</si>
  <si>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</si>
  <si>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</si>
  <si>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</si>
  <si>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</si>
  <si>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</si>
  <si>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</si>
  <si>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</si>
  <si>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</si>
  <si>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</si>
  <si>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</si>
  <si>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</si>
  <si>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</si>
  <si>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</si>
  <si>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</si>
  <si>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</si>
  <si>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</si>
  <si>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</si>
  <si>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</si>
  <si>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</si>
  <si>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</si>
  <si>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</si>
  <si>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</si>
  <si>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</si>
  <si>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</si>
  <si>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</si>
  <si>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</si>
  <si>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</si>
  <si>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</si>
  <si>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</si>
  <si>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</si>
  <si>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</si>
  <si>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</si>
  <si>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</si>
  <si>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</si>
  <si>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</si>
  <si>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</si>
  <si>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</si>
  <si>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</si>
  <si>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</si>
  <si>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</si>
  <si>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</si>
  <si>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</si>
  <si>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</si>
  <si>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</si>
  <si>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</si>
  <si>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</si>
  <si>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</si>
  <si>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</si>
  <si>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</si>
  <si>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</si>
  <si>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</si>
  <si>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</si>
  <si>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</si>
  <si>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</si>
  <si>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</si>
  <si>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</si>
  <si>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</si>
  <si>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</si>
  <si>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</si>
  <si>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</si>
  <si>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</si>
  <si>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</si>
  <si>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</si>
  <si>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</si>
  <si>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</si>
  <si>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</si>
  <si>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</si>
  <si>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</si>
  <si>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</si>
  <si>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</si>
  <si>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</si>
  <si>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</si>
  <si>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</si>
  <si>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</si>
  <si>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</si>
  <si>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</si>
  <si>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</si>
  <si>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</si>
  <si>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</si>
  <si>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</si>
  <si>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</si>
  <si>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</si>
  <si>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</si>
  <si>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</si>
  <si>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</si>
  <si>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</si>
  <si>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</si>
  <si>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</si>
  <si>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</si>
  <si>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</si>
  <si>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</si>
  <si>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</si>
  <si>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</si>
  <si>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</si>
  <si>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</si>
  <si>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</si>
  <si>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</si>
  <si>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</si>
  <si>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</si>
  <si>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</si>
  <si>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</si>
  <si>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</si>
  <si>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</si>
  <si>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</si>
  <si>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</si>
  <si>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</si>
  <si>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</si>
  <si>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</si>
  <si>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</si>
  <si>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</si>
  <si>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</si>
  <si>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</si>
  <si>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</si>
  <si>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</si>
  <si>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</si>
  <si>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</si>
  <si>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</si>
  <si>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</si>
  <si>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</si>
  <si>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</si>
  <si>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</si>
  <si>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</si>
  <si>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</si>
  <si>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</si>
  <si>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</si>
  <si>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</si>
  <si>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</si>
  <si>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</si>
  <si>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</si>
  <si>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</si>
  <si>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</si>
  <si>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</si>
  <si>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</si>
  <si>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</si>
  <si>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</si>
  <si>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</si>
  <si>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</si>
  <si>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</si>
  <si>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</si>
  <si>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</si>
  <si>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</si>
  <si>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</si>
  <si>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</si>
  <si>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</si>
  <si>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</si>
  <si>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</si>
  <si>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</si>
  <si>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</si>
  <si>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</si>
  <si>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</si>
  <si>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</si>
  <si>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</si>
  <si>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</si>
  <si>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</si>
  <si>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</si>
  <si>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</si>
  <si>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</si>
  <si>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</si>
  <si>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</si>
  <si>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</si>
  <si>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</si>
  <si>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</si>
  <si>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</si>
  <si>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</si>
  <si>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</si>
  <si>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</si>
  <si>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</si>
  <si>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</si>
  <si>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</si>
  <si>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</si>
  <si>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</si>
  <si>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</si>
  <si>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</si>
  <si>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</si>
  <si>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</si>
  <si>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</si>
  <si>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</si>
  <si>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</si>
  <si>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</si>
  <si>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</si>
  <si>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</si>
  <si>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</si>
  <si>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</si>
  <si>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</si>
  <si>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</si>
  <si>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</si>
  <si>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</si>
  <si>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</si>
  <si>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</si>
  <si>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</si>
  <si>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</si>
  <si>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</si>
  <si>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</si>
  <si>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</si>
  <si>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</si>
  <si>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</si>
  <si>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</si>
  <si>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</si>
  <si>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</si>
  <si>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</si>
  <si>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</si>
  <si>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</si>
  <si>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</si>
  <si>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</si>
  <si>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</si>
  <si>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</si>
  <si>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</si>
  <si>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</si>
  <si>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</si>
  <si>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</si>
  <si>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</si>
  <si>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</si>
  <si>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</si>
  <si>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</si>
  <si>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</si>
  <si>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</si>
  <si>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</si>
  <si>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</si>
  <si>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</si>
  <si>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</si>
  <si>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</si>
  <si>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</si>
  <si>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</si>
  <si>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</si>
  <si>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</si>
  <si>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</si>
  <si>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</si>
  <si>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</si>
  <si>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</si>
  <si>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</si>
  <si>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</si>
  <si>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</si>
  <si>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</si>
  <si>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</si>
  <si>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</si>
  <si>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</si>
  <si>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</si>
  <si>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</si>
  <si>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</si>
  <si>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</si>
  <si>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</si>
  <si>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</si>
  <si>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</si>
  <si>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</si>
  <si>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</si>
  <si>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</si>
  <si>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</si>
  <si>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</si>
  <si>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</si>
  <si>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</si>
  <si>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</si>
  <si>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</si>
  <si>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</si>
  <si>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</si>
  <si>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</si>
  <si>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</si>
  <si>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</si>
  <si>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</si>
  <si>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</si>
  <si>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</si>
  <si>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</si>
  <si>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</si>
  <si>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</si>
  <si>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</si>
  <si>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</si>
  <si>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</si>
  <si>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</si>
  <si>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</si>
  <si>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</si>
  <si>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</si>
  <si>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</si>
  <si>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</si>
  <si>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</si>
  <si>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</si>
  <si>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</si>
  <si>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</si>
  <si>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</si>
  <si>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</si>
  <si>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</si>
  <si>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</si>
  <si>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</si>
  <si>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</si>
  <si>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</si>
  <si>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</si>
  <si>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</si>
  <si>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</si>
  <si>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</si>
  <si>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</si>
  <si>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</si>
  <si>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</si>
  <si>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</si>
  <si>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</si>
  <si>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</si>
  <si>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</si>
  <si>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</si>
  <si>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</si>
  <si>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</si>
  <si>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</si>
  <si>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</si>
  <si>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</si>
  <si>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</si>
  <si>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</si>
  <si>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</si>
  <si>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</si>
  <si>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</si>
  <si>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</si>
  <si>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</si>
  <si>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</si>
  <si>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</si>
  <si>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</si>
  <si>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</si>
  <si>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</si>
  <si>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</si>
  <si>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</si>
  <si>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</si>
  <si>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</si>
  <si>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</si>
  <si>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</si>
  <si>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</si>
  <si>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</si>
  <si>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</si>
  <si>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</si>
  <si>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</si>
  <si>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</si>
  <si>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</si>
  <si>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</si>
  <si>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</si>
  <si>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</si>
  <si>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</si>
  <si>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</si>
  <si>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</si>
  <si>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</si>
  <si>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</si>
  <si>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</si>
  <si>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</si>
  <si>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</si>
  <si>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</si>
  <si>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</si>
  <si>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</si>
  <si>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</si>
  <si>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</si>
  <si>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</si>
  <si>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</si>
  <si>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</si>
  <si>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</si>
  <si>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</si>
  <si>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</si>
  <si>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</si>
  <si>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</si>
  <si>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</si>
  <si>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</si>
  <si>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</si>
  <si>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</si>
  <si>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</si>
  <si>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</si>
  <si>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</si>
  <si>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</si>
  <si>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</si>
  <si>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</si>
  <si>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</si>
  <si>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</si>
  <si>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</si>
  <si>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</si>
  <si>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</si>
  <si>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</si>
  <si>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</si>
  <si>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</si>
  <si>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</si>
  <si>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</si>
  <si>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</si>
  <si>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</si>
  <si>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</si>
  <si>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</si>
  <si>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</si>
  <si>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</si>
  <si>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</si>
  <si>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</si>
  <si>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</si>
  <si>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</si>
  <si>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</si>
  <si>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</si>
  <si>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</si>
  <si>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</si>
  <si>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</si>
  <si>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</si>
  <si>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</si>
  <si>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</si>
  <si>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</si>
  <si>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</si>
  <si>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</si>
  <si>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</si>
  <si>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</si>
  <si>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</si>
  <si>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</si>
  <si>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</si>
  <si>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</si>
  <si>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</si>
  <si>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</si>
  <si>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</si>
  <si>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</si>
  <si>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</si>
  <si>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</si>
  <si>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</si>
  <si>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</si>
  <si>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</si>
  <si>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</si>
  <si>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</si>
  <si>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</si>
  <si>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</si>
  <si>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</si>
  <si>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</si>
  <si>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</si>
  <si>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</si>
  <si>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</si>
  <si>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</si>
  <si>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</si>
  <si>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</si>
  <si>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</si>
  <si>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</si>
  <si>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</si>
  <si>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</si>
  <si>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</si>
  <si>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</si>
  <si>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</si>
  <si>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</si>
  <si>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</si>
  <si>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</si>
  <si>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</si>
  <si>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</si>
  <si>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</si>
  <si>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</si>
  <si>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</si>
  <si>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</si>
  <si>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</si>
  <si>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</si>
  <si>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</si>
  <si>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</si>
  <si>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</si>
  <si>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</si>
  <si>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</si>
  <si>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</si>
  <si>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</si>
  <si>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</si>
  <si>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</si>
  <si>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</si>
  <si>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</si>
  <si>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</si>
  <si>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</si>
  <si>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</si>
  <si>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</si>
  <si>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</si>
  <si>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</si>
  <si>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</si>
  <si>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</si>
  <si>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</si>
  <si>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</si>
  <si>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</si>
  <si>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</si>
  <si>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</si>
  <si>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</si>
  <si>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</si>
  <si>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</si>
  <si>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</si>
  <si>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</si>
  <si>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</si>
  <si>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</si>
  <si>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</si>
  <si>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</si>
  <si>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</si>
  <si>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</si>
  <si>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</si>
  <si>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</si>
  <si>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</si>
  <si>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</si>
  <si>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</si>
  <si>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</si>
  <si>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</si>
  <si>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</si>
  <si>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</si>
  <si>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</si>
  <si>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</si>
  <si>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</si>
  <si>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</si>
  <si>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</si>
  <si>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</si>
  <si>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</si>
  <si>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</si>
  <si>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</si>
  <si>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</si>
  <si>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</si>
  <si>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</si>
  <si>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</si>
  <si>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</si>
  <si>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</si>
  <si>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</si>
  <si>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</si>
  <si>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</si>
  <si>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</si>
  <si>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</si>
  <si>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</si>
  <si>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</si>
  <si>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</si>
  <si>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</si>
  <si>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</si>
  <si>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</si>
  <si>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</si>
  <si>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</si>
  <si>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</si>
  <si>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</si>
  <si>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</si>
  <si>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</si>
  <si>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</si>
  <si>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</si>
  <si>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</si>
  <si>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</si>
  <si>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</si>
  <si>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</si>
  <si>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</si>
  <si>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</si>
  <si>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</si>
  <si>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</si>
  <si>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</si>
  <si>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</si>
  <si>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</si>
  <si>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</si>
  <si>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</si>
  <si>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</si>
  <si>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</si>
  <si>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</si>
  <si>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</si>
  <si>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</si>
  <si>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</si>
  <si>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</si>
  <si>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</si>
  <si>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</si>
  <si>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</si>
  <si>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</si>
  <si>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</si>
  <si>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</si>
  <si>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</si>
  <si>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</si>
  <si>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</si>
  <si>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</si>
  <si>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</si>
  <si>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</si>
  <si>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</si>
  <si>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</si>
  <si>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</si>
  <si>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</si>
  <si>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</si>
  <si>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</si>
  <si>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</si>
  <si>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</si>
  <si>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</si>
  <si>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</si>
  <si>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</si>
  <si>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</si>
  <si>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</si>
  <si>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</si>
  <si>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</si>
  <si>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</si>
  <si>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</si>
  <si>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</si>
  <si>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</si>
  <si>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</si>
  <si>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</si>
  <si>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</si>
  <si>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</si>
  <si>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</si>
  <si>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</si>
  <si>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</si>
  <si>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</si>
  <si>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</si>
  <si>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</si>
  <si>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</si>
  <si>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</si>
  <si>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</si>
  <si>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</si>
  <si>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</si>
  <si>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</si>
  <si>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</si>
  <si>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</si>
  <si>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</si>
  <si>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</si>
  <si>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</si>
  <si>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</si>
  <si>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</si>
  <si>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</si>
  <si>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</si>
  <si>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</si>
  <si>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</si>
  <si>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</si>
  <si>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</si>
  <si>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</si>
  <si>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</si>
  <si>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</si>
  <si>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</si>
  <si>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</si>
  <si>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</si>
  <si>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</si>
  <si>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</si>
  <si>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</si>
  <si>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</si>
  <si>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</si>
  <si>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</si>
  <si>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</si>
  <si>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</si>
  <si>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</si>
  <si>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</si>
  <si>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</si>
  <si>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</si>
  <si>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</si>
  <si>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</si>
  <si>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</si>
  <si>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</si>
  <si>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</si>
  <si>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</si>
  <si>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</si>
  <si>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</si>
  <si>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</si>
  <si>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</si>
  <si>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</si>
  <si>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</si>
  <si>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</si>
  <si>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</si>
  <si>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</si>
  <si>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</si>
  <si>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</si>
  <si>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</si>
  <si>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</si>
  <si>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</si>
  <si>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</si>
  <si>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</si>
  <si>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</si>
  <si>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</si>
  <si>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</si>
  <si>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</si>
  <si>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</si>
  <si>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</si>
  <si>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</si>
  <si>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</si>
  <si>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</si>
  <si>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</si>
  <si>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</si>
  <si>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</si>
  <si>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</si>
  <si>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</si>
  <si>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</si>
  <si>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</si>
  <si>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</si>
  <si>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</si>
  <si>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</si>
  <si>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</si>
  <si>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</si>
  <si>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</si>
  <si>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</si>
  <si>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</si>
  <si>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</si>
  <si>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</si>
  <si>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</si>
  <si>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</si>
  <si>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</si>
  <si>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</si>
  <si>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</si>
  <si>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</si>
  <si>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</si>
  <si>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</si>
  <si>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</si>
  <si>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</si>
  <si>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</si>
  <si>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</si>
  <si>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</si>
  <si>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</si>
  <si>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</si>
  <si>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</si>
  <si>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</si>
  <si>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</si>
  <si>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</si>
  <si>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</si>
  <si>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</si>
  <si>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</si>
  <si>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</si>
  <si>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</si>
  <si>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</si>
  <si>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</si>
  <si>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</si>
  <si>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</si>
  <si>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</si>
  <si>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</si>
  <si>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</si>
  <si>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</si>
  <si>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</si>
  <si>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</si>
  <si>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</si>
  <si>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</si>
  <si>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</si>
  <si>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</si>
  <si>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</si>
  <si>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</si>
  <si>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</si>
  <si>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</si>
  <si>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</si>
  <si>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</si>
  <si>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</si>
  <si>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</si>
  <si>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</si>
  <si>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</si>
  <si>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</si>
  <si>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</si>
  <si>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</si>
  <si>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</si>
  <si>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</si>
  <si>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</si>
  <si>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</si>
  <si>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</si>
  <si>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</si>
  <si>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</si>
  <si>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</si>
  <si>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</si>
  <si>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</si>
  <si>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</si>
  <si>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</si>
  <si>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</si>
  <si>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</si>
  <si>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</si>
  <si>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</si>
  <si>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</si>
  <si>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</si>
  <si>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</si>
  <si>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</si>
  <si>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</si>
  <si>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</si>
  <si>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</si>
  <si>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</si>
  <si>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</si>
  <si>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</si>
  <si>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</si>
  <si>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</si>
  <si>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</si>
  <si>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</si>
  <si>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</si>
  <si>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</si>
  <si>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</si>
  <si>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</si>
  <si>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</si>
  <si>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</si>
  <si>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</si>
  <si>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</si>
  <si>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</si>
  <si>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</si>
  <si>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</si>
  <si>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</si>
  <si>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</si>
  <si>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</si>
  <si>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</si>
  <si>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</si>
  <si>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</si>
  <si>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</si>
  <si>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</si>
  <si>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</si>
  <si>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</si>
  <si>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</si>
  <si>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</si>
  <si>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</si>
  <si>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</si>
  <si>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</si>
  <si>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</si>
  <si>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</si>
  <si>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</si>
  <si>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</si>
  <si>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</si>
  <si>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</si>
  <si>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</si>
  <si>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</si>
  <si>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</si>
  <si>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</si>
  <si>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</si>
  <si>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</si>
  <si>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</si>
  <si>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</si>
  <si>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</si>
  <si>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</si>
  <si>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</si>
  <si>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</si>
  <si>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</si>
  <si>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</si>
  <si>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</si>
  <si>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</si>
  <si>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</si>
  <si>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</si>
  <si>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</si>
  <si>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</si>
  <si>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</si>
  <si>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</si>
  <si>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</si>
  <si>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</si>
  <si>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</si>
  <si>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</si>
  <si>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</si>
  <si>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</si>
  <si>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</si>
  <si>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</si>
  <si>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</si>
  <si>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</si>
  <si>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</si>
  <si>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</si>
  <si>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</si>
  <si>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</si>
  <si>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</si>
  <si>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</si>
  <si>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</si>
  <si>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</si>
  <si>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</si>
  <si>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</si>
  <si>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</si>
  <si>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</si>
  <si>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</si>
  <si>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</si>
  <si>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</si>
  <si>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</si>
  <si>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</si>
  <si>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</si>
  <si>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</si>
  <si>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</si>
  <si>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</si>
  <si>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</si>
  <si>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</si>
  <si>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</si>
  <si>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</si>
  <si>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</si>
  <si>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</si>
  <si>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</si>
  <si>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</si>
  <si>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</si>
  <si>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</si>
  <si>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</si>
  <si>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</si>
  <si>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</si>
  <si>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</si>
  <si>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</si>
  <si>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</si>
  <si>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</si>
  <si>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</si>
  <si>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</si>
  <si>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</si>
  <si>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</si>
  <si>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</si>
  <si>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</si>
  <si>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</si>
  <si>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</si>
  <si>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</si>
  <si>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</si>
  <si>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</si>
  <si>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</si>
  <si>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</si>
  <si>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</si>
  <si>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</si>
  <si>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</si>
  <si>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</si>
  <si>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</si>
  <si>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</si>
  <si>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</si>
  <si>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</si>
  <si>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</si>
  <si>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</si>
  <si>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</si>
  <si>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</si>
  <si>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</si>
  <si>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</si>
  <si>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</si>
  <si>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</si>
  <si>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</si>
  <si>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</si>
  <si>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</si>
  <si>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</si>
  <si>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</si>
  <si>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</si>
  <si>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</si>
  <si>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</si>
  <si>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</si>
  <si>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</si>
  <si>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</si>
  <si>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</si>
  <si>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</si>
  <si>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</si>
  <si>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</si>
  <si>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</si>
  <si>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</si>
  <si>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</si>
  <si>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</si>
  <si>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</si>
  <si>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</si>
  <si>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</si>
  <si>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</si>
  <si>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</si>
  <si>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</si>
  <si>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</si>
  <si>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</si>
  <si>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</si>
  <si>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</si>
  <si>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</si>
  <si>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</si>
  <si>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</si>
  <si>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</si>
  <si>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</si>
  <si>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</si>
  <si>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</si>
  <si>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</si>
  <si>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</si>
  <si>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</si>
  <si>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</si>
  <si>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</si>
  <si>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</si>
  <si>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</si>
  <si>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</si>
  <si>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</si>
  <si>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</si>
  <si>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</si>
  <si>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</si>
  <si>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</si>
  <si>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</si>
  <si>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</si>
  <si>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</si>
  <si>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</si>
  <si>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</si>
  <si>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</si>
  <si>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</si>
  <si>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</si>
  <si>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</si>
  <si>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</si>
  <si>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</si>
  <si>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</si>
  <si>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</si>
  <si>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</si>
  <si>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</si>
  <si>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</si>
  <si>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</si>
  <si>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</si>
  <si>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</si>
  <si>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</si>
  <si>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</si>
  <si>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</si>
  <si>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</si>
  <si>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</si>
  <si>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</si>
  <si>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</si>
  <si>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</si>
  <si>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</si>
  <si>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</si>
  <si>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</si>
  <si>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</si>
  <si>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</si>
  <si>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</si>
  <si>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</si>
  <si>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</si>
  <si>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</si>
  <si>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</si>
  <si>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</si>
  <si>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</si>
  <si>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</si>
  <si>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</si>
  <si>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</si>
  <si>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</si>
  <si>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</si>
  <si>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</si>
  <si>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</si>
  <si>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</si>
  <si>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</si>
  <si>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</si>
  <si>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</si>
  <si>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</si>
  <si>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</si>
  <si>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</si>
  <si>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</si>
  <si>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</si>
  <si>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</si>
  <si>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</si>
  <si>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</si>
  <si>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</si>
  <si>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</si>
  <si>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</si>
  <si>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</si>
  <si>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</si>
  <si>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</si>
  <si>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</si>
  <si>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</si>
  <si>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</si>
  <si>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</si>
  <si>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</si>
  <si>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</si>
  <si>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</si>
  <si>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</si>
  <si>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</si>
  <si>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</si>
  <si>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</si>
  <si>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</si>
  <si>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</si>
  <si>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</si>
  <si>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</si>
  <si>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</si>
  <si>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</si>
  <si>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</si>
  <si>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</si>
  <si>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</si>
  <si>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</si>
  <si>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</si>
  <si>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</si>
  <si>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</si>
  <si>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</si>
  <si>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</si>
  <si>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</si>
  <si>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</si>
  <si>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</si>
  <si>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</si>
  <si>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</si>
  <si>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</si>
  <si>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</si>
  <si>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</si>
  <si>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</si>
  <si>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</si>
  <si>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</si>
  <si>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</si>
  <si>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</si>
  <si>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</si>
  <si>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</si>
  <si>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</si>
  <si>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</si>
  <si>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</si>
  <si>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</si>
  <si>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</si>
  <si>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</si>
  <si>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</si>
  <si>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</si>
  <si>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</si>
  <si>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</si>
  <si>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</si>
  <si>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</si>
  <si>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</si>
  <si>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</si>
  <si>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</si>
  <si>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</si>
  <si>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</si>
  <si>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</si>
  <si>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</si>
  <si>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</si>
  <si>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</si>
  <si>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</si>
  <si>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</si>
  <si>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</si>
  <si>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</si>
  <si>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</si>
  <si>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</si>
  <si>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</si>
  <si>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</si>
  <si>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</si>
  <si>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</si>
  <si>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</si>
  <si>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</si>
  <si>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</si>
  <si>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</si>
  <si>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</si>
  <si>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</si>
  <si>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</si>
  <si>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</si>
  <si>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</si>
  <si>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</si>
  <si>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</si>
  <si>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</si>
  <si>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</si>
  <si>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</si>
  <si>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</si>
  <si>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</si>
  <si>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</si>
  <si>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</si>
  <si>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</si>
  <si>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</si>
  <si>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</si>
  <si>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</si>
  <si>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</si>
  <si>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</si>
  <si>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</si>
  <si>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</si>
  <si>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</si>
  <si>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</si>
  <si>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</si>
  <si>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</si>
  <si>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</si>
  <si>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</si>
  <si>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</si>
  <si>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</si>
  <si>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</si>
  <si>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</si>
  <si>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</si>
  <si>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</si>
  <si>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</si>
  <si>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</si>
  <si>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</si>
  <si>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</si>
  <si>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</si>
  <si>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</si>
  <si>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</si>
  <si>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</si>
  <si>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</si>
  <si>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</si>
  <si>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</si>
  <si>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</si>
  <si>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</si>
  <si>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</si>
  <si>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</si>
  <si>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</si>
  <si>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</si>
  <si>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</si>
  <si>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</si>
  <si>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</si>
  <si>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</si>
  <si>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</si>
  <si>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</si>
  <si>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</si>
  <si>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</si>
  <si>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</si>
  <si>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</si>
  <si>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</si>
  <si>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</si>
  <si>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</si>
  <si>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</si>
  <si>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</si>
  <si>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</si>
  <si>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</si>
  <si>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</si>
  <si>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</si>
  <si>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</si>
  <si>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</si>
  <si>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</si>
  <si>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</si>
  <si>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</si>
  <si>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</si>
  <si>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</si>
  <si>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</si>
  <si>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</si>
  <si>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</si>
  <si>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</si>
  <si>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</si>
  <si>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</si>
  <si>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</si>
  <si>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</si>
  <si>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</si>
  <si>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</si>
  <si>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</si>
  <si>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</si>
  <si>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</si>
  <si>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</si>
  <si>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</si>
  <si>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</si>
  <si>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</si>
  <si>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</si>
  <si>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</si>
  <si>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</si>
  <si>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</si>
  <si>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</si>
  <si>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</si>
  <si>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</si>
  <si>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</si>
  <si>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</si>
  <si>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</si>
  <si>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</si>
  <si>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</si>
  <si>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</si>
  <si>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</si>
  <si>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</si>
  <si>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</si>
  <si>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</si>
  <si>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</si>
  <si>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</si>
  <si>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</si>
  <si>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</si>
  <si>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</si>
  <si>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</si>
  <si>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</si>
  <si>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</si>
  <si>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</si>
  <si>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</si>
  <si>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</si>
  <si>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</si>
  <si>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</si>
  <si>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</si>
  <si>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</si>
  <si>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</si>
  <si>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</si>
  <si>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</si>
  <si>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</si>
  <si>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</si>
  <si>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</si>
  <si>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</si>
  <si>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</si>
  <si>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</si>
  <si>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</si>
  <si>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</si>
  <si>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</si>
  <si>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</si>
  <si>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</si>
  <si>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</si>
  <si>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</si>
  <si>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</si>
  <si>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</si>
  <si>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</si>
  <si>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</si>
  <si>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</si>
  <si>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</si>
  <si>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</si>
  <si>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</si>
  <si>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</si>
  <si>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</si>
  <si>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</si>
  <si>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</si>
  <si>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</si>
  <si>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</si>
  <si>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</si>
  <si>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</si>
  <si>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</si>
  <si>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</si>
  <si>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</si>
  <si>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</si>
  <si>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</si>
  <si>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</si>
  <si>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</si>
  <si>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</si>
  <si>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</si>
  <si>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</si>
  <si>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</si>
  <si>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</si>
  <si>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</si>
  <si>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</si>
  <si>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</si>
  <si>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</si>
  <si>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</si>
  <si>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</si>
  <si>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</si>
  <si>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</si>
  <si>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</si>
  <si>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</si>
  <si>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</si>
  <si>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</si>
  <si>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</si>
  <si>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</si>
  <si>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</si>
  <si>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</si>
  <si>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</si>
  <si>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</si>
  <si>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</si>
  <si>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</si>
  <si>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</si>
  <si>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</si>
  <si>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</si>
  <si>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</si>
  <si>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</si>
  <si>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</si>
  <si>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</si>
  <si>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</si>
  <si>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</si>
  <si>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</si>
  <si>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</si>
  <si>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</si>
  <si>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</si>
  <si>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</si>
  <si>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</si>
  <si>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</si>
  <si>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</si>
  <si>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</si>
  <si>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</si>
  <si>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</si>
  <si>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</si>
  <si>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</si>
  <si>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</si>
  <si>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</si>
  <si>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</si>
  <si>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</si>
  <si>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</si>
  <si>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</si>
  <si>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</si>
  <si>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</si>
  <si>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</si>
  <si>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</si>
  <si>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</si>
  <si>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</si>
  <si>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</si>
  <si>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</si>
  <si>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</si>
  <si>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</si>
  <si>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</si>
  <si>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</si>
  <si>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</si>
  <si>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</si>
  <si>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</si>
  <si>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</si>
  <si>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</si>
  <si>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</si>
  <si>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</si>
  <si>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</si>
  <si>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</si>
  <si>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</si>
  <si>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</si>
  <si>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</si>
  <si>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</si>
  <si>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</si>
  <si>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</si>
  <si>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</si>
  <si>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</si>
  <si>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</si>
  <si>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</si>
  <si>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</si>
  <si>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</si>
  <si>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</si>
  <si>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</si>
  <si>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</si>
  <si>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</si>
  <si>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</si>
  <si>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</si>
  <si>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</si>
  <si>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</si>
  <si>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</si>
  <si>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</si>
  <si>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</si>
  <si>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</si>
  <si>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</si>
  <si>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</si>
  <si>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</si>
  <si>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</si>
  <si>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</si>
  <si>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</si>
  <si>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</si>
  <si>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</si>
  <si>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</si>
  <si>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</si>
  <si>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</si>
  <si>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</si>
  <si>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</si>
  <si>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</si>
  <si>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</si>
  <si>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</si>
  <si>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</si>
  <si>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</si>
  <si>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</si>
  <si>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</si>
  <si>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</si>
  <si>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</si>
  <si>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</si>
  <si>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</si>
  <si>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</si>
  <si>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</si>
  <si>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</si>
  <si>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</si>
  <si>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</si>
  <si>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</si>
  <si>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</si>
  <si>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</si>
  <si>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</si>
  <si>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</si>
  <si>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</si>
  <si>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</si>
  <si>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</si>
  <si>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</si>
  <si>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</si>
  <si>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</si>
  <si>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</si>
  <si>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</si>
  <si>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</si>
  <si>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</si>
  <si>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</si>
  <si>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</si>
  <si>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</si>
  <si>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</si>
  <si>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</si>
  <si>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</si>
  <si>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</si>
  <si>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</si>
  <si>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</si>
  <si>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</si>
  <si>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</si>
  <si>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</si>
  <si>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</si>
  <si>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</si>
  <si>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</si>
  <si>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</si>
  <si>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</si>
  <si>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</si>
  <si>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</si>
  <si>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</si>
  <si>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</si>
  <si>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</si>
  <si>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</si>
  <si>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</si>
  <si>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</si>
  <si>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</si>
  <si>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</si>
  <si>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</si>
  <si>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</si>
  <si>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</si>
  <si>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</si>
  <si>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</si>
  <si>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</si>
  <si>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</si>
  <si>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</si>
  <si>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</si>
  <si>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</si>
  <si>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</si>
  <si>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</si>
  <si>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</si>
  <si>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</si>
  <si>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</si>
  <si>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</si>
  <si>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</si>
  <si>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</si>
  <si>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</si>
  <si>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</si>
  <si>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</si>
  <si>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</si>
  <si>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</si>
  <si>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</si>
  <si>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</si>
  <si>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</si>
  <si>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</si>
  <si>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</si>
  <si>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</si>
  <si>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</si>
  <si>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</si>
  <si>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</si>
  <si>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</si>
  <si>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</si>
  <si>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</si>
  <si>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</si>
  <si>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</si>
  <si>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</si>
  <si>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</si>
  <si>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</si>
  <si>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</si>
  <si>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</si>
  <si>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</si>
  <si>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</si>
  <si>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</si>
  <si>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</si>
  <si>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</si>
  <si>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</si>
  <si>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</si>
  <si>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</si>
  <si>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</si>
  <si>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</si>
  <si>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</si>
  <si>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</si>
  <si>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</si>
  <si>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</si>
  <si>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</si>
  <si>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</si>
  <si>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</si>
  <si>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</si>
  <si>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</si>
  <si>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</si>
  <si>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</si>
  <si>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</si>
  <si>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</si>
  <si>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</si>
  <si>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</si>
  <si>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</si>
  <si>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</si>
  <si>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</si>
  <si>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</si>
  <si>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</si>
  <si>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</si>
  <si>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</si>
  <si>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</si>
  <si>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</si>
  <si>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</si>
  <si>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</si>
  <si>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</si>
  <si>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</si>
  <si>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</si>
  <si>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</si>
  <si>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</si>
  <si>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</si>
  <si>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</si>
  <si>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</si>
  <si>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</si>
  <si>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</si>
  <si>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</si>
  <si>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</si>
  <si>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</si>
  <si>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</si>
  <si>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</si>
  <si>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</si>
  <si>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</si>
  <si>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</si>
  <si>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</si>
  <si>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</si>
  <si>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</si>
  <si>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</si>
  <si>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</si>
  <si>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</si>
  <si>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</si>
  <si>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</si>
  <si>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</si>
  <si>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</si>
  <si>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</si>
  <si>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</si>
  <si>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</si>
  <si>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</si>
  <si>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</si>
  <si>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</si>
  <si>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</si>
  <si>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</si>
  <si>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</si>
  <si>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</si>
  <si>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</si>
  <si>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</si>
  <si>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</si>
  <si>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</si>
  <si>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</si>
  <si>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</si>
  <si>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</si>
  <si>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</si>
  <si>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</si>
  <si>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</si>
  <si>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</si>
  <si>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</si>
  <si>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</si>
  <si>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</si>
  <si>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</si>
  <si>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</si>
  <si>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</si>
  <si>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</si>
  <si>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</si>
  <si>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</si>
  <si>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</si>
  <si>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</si>
  <si>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</si>
  <si>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</si>
  <si>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</si>
  <si>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</si>
  <si>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</si>
  <si>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</si>
  <si>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</si>
  <si>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</si>
  <si>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</si>
  <si>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</si>
  <si>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</si>
  <si>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</si>
  <si>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</si>
  <si>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</si>
  <si>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</si>
  <si>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</si>
  <si>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</si>
  <si>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</si>
  <si>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</si>
  <si>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</si>
  <si>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</si>
  <si>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</si>
  <si>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</si>
  <si>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</si>
  <si>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</si>
  <si>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</si>
  <si>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</si>
  <si>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</si>
  <si>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</si>
  <si>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</si>
  <si>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</si>
  <si>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</si>
  <si>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</si>
  <si>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</si>
  <si>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</si>
  <si>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</si>
  <si>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</si>
  <si>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</si>
  <si>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</si>
  <si>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</si>
  <si>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</si>
  <si>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</si>
  <si>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</si>
  <si>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</si>
  <si>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</si>
  <si>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</si>
  <si>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</si>
  <si>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</si>
  <si>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</si>
  <si>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</si>
  <si>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</si>
  <si>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</si>
  <si>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</si>
  <si>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</si>
  <si>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</si>
  <si>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</si>
  <si>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</si>
  <si>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</si>
  <si>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</si>
  <si>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</si>
  <si>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</si>
  <si>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</si>
  <si>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</si>
  <si>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</si>
  <si>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</si>
  <si>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</si>
  <si>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</si>
  <si>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</si>
  <si>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</si>
  <si>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</si>
  <si>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</si>
  <si>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</si>
  <si>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</si>
  <si>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</si>
  <si>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</si>
  <si>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</si>
  <si>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</si>
  <si>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</si>
  <si>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</si>
  <si>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</si>
  <si>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</si>
  <si>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</si>
  <si>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</si>
  <si>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</si>
  <si>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</si>
  <si>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</si>
  <si>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</si>
  <si>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</si>
  <si>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</si>
  <si>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</si>
  <si>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</si>
  <si>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</si>
  <si>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</si>
  <si>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</si>
  <si>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</si>
  <si>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</si>
  <si>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</si>
  <si>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</si>
  <si>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</si>
  <si>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</si>
  <si>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</si>
  <si>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</si>
  <si>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</si>
  <si>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</si>
  <si>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</si>
  <si>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</si>
  <si>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</si>
  <si>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</si>
  <si>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</si>
  <si>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</si>
  <si>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</si>
  <si>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</si>
  <si>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</si>
  <si>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</si>
  <si>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</si>
  <si>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</si>
  <si>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</si>
  <si>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</si>
  <si>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</si>
  <si>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</si>
  <si>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</si>
  <si>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</si>
  <si>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</si>
  <si>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</si>
  <si>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</si>
  <si>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</si>
  <si>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</si>
  <si>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</si>
  <si>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</si>
  <si>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</si>
  <si>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</si>
  <si>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</si>
  <si>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</si>
  <si>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</si>
  <si>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</si>
  <si>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</si>
  <si>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</si>
  <si>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</si>
  <si>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</si>
  <si>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</si>
  <si>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</si>
  <si>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</si>
  <si>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</si>
  <si>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</si>
  <si>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</si>
  <si>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</si>
  <si>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</si>
  <si>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</si>
  <si>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</si>
  <si>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</si>
  <si>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</si>
  <si>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</si>
  <si>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</si>
  <si>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</si>
  <si>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</si>
  <si>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</si>
  <si>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</si>
  <si>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</si>
  <si>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</si>
  <si>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</si>
  <si>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</si>
  <si>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</si>
  <si>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</si>
  <si>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</si>
  <si>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</si>
  <si>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</si>
  <si>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</si>
  <si>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</si>
  <si>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</si>
  <si>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</si>
  <si>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</si>
  <si>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</si>
  <si>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</si>
  <si>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</si>
  <si>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</si>
  <si>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</si>
  <si>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</si>
  <si>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</si>
  <si>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</si>
  <si>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</si>
  <si>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</si>
  <si>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</si>
  <si>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</si>
  <si>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</si>
  <si>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</si>
  <si>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</si>
  <si>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</si>
  <si>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</si>
  <si>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</si>
  <si>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</si>
  <si>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</si>
  <si>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</si>
  <si>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</si>
  <si>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</si>
  <si>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</si>
  <si>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</si>
  <si>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</si>
  <si>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</si>
  <si>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</si>
  <si>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</si>
  <si>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</si>
  <si>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</si>
  <si>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</si>
  <si>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</si>
  <si>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</si>
  <si>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</si>
  <si>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</si>
  <si>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</si>
  <si>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</si>
  <si>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</si>
  <si>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</si>
  <si>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</si>
  <si>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</si>
  <si>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</si>
  <si>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</si>
  <si>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</si>
  <si>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</si>
  <si>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</si>
  <si>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</si>
  <si>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</si>
  <si>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</si>
  <si>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</si>
  <si>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</si>
  <si>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</si>
  <si>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</si>
  <si>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</si>
  <si>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</si>
  <si>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</si>
  <si>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</si>
  <si>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</si>
  <si>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</si>
  <si>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</si>
  <si>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</si>
  <si>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</si>
  <si>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</si>
  <si>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</si>
  <si>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</si>
  <si>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</si>
  <si>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</si>
  <si>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</si>
  <si>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</si>
  <si>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</si>
  <si>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</si>
  <si>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</si>
  <si>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</si>
  <si>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</si>
  <si>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</si>
  <si>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</si>
  <si>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</si>
  <si>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</si>
  <si>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</si>
  <si>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</si>
  <si>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</si>
  <si>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</si>
  <si>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</si>
  <si>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</si>
  <si>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</si>
  <si>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</si>
  <si>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</si>
  <si>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</si>
  <si>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</si>
  <si>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</si>
  <si>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</si>
  <si>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</si>
  <si>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</si>
  <si>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</si>
  <si>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</si>
  <si>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</si>
  <si>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</si>
  <si>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</si>
  <si>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</si>
  <si>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</si>
  <si>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</si>
  <si>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</si>
  <si>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</si>
  <si>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</si>
  <si>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</si>
  <si>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</si>
  <si>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</si>
  <si>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</si>
  <si>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</si>
  <si>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</si>
  <si>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</si>
  <si>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</si>
  <si>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</si>
  <si>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</si>
  <si>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</si>
  <si>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</si>
  <si>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</si>
  <si>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</si>
  <si>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</si>
  <si>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</si>
  <si>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</si>
  <si>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</si>
  <si>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</si>
  <si>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</si>
  <si>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</si>
  <si>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</si>
  <si>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</si>
  <si>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</si>
  <si>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</si>
  <si>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</si>
  <si>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</si>
  <si>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</si>
  <si>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</si>
  <si>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</si>
  <si>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</si>
  <si>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</si>
  <si>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</si>
  <si>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</si>
  <si>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</si>
  <si>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</si>
  <si>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</si>
  <si>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</si>
  <si>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</si>
  <si>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</si>
  <si>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</si>
  <si>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</si>
  <si>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</si>
  <si>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</si>
  <si>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</si>
  <si>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</si>
  <si>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</si>
  <si>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</si>
  <si>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</si>
  <si>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</si>
  <si>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</si>
  <si>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</si>
  <si>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</si>
  <si>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</si>
  <si>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</si>
  <si>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</si>
  <si>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</si>
  <si>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</si>
  <si>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</si>
  <si>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</si>
  <si>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</si>
  <si>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</si>
  <si>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</si>
  <si>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</si>
  <si>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</si>
  <si>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</si>
  <si>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</si>
  <si>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</si>
  <si>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</si>
  <si>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</si>
  <si>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</si>
  <si>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</si>
  <si>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</si>
  <si>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</si>
  <si>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</si>
  <si>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</si>
  <si>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</si>
  <si>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</si>
  <si>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</si>
  <si>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</si>
  <si>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</si>
  <si>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</si>
  <si>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</si>
  <si>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</si>
  <si>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</si>
  <si>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</si>
  <si>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</si>
  <si>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</si>
  <si>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</si>
  <si>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</si>
  <si>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</si>
  <si>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</si>
  <si>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</si>
  <si>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</si>
  <si>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</si>
  <si>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</si>
  <si>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</si>
  <si>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</si>
  <si>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</si>
  <si>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</si>
  <si>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</si>
  <si>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</si>
  <si>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</si>
  <si>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</si>
  <si>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</si>
  <si>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</si>
  <si>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</si>
  <si>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</si>
  <si>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</si>
  <si>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</si>
  <si>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</si>
  <si>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</si>
  <si>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</si>
  <si>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</si>
  <si>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</si>
  <si>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</si>
  <si>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</si>
  <si>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</si>
  <si>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</si>
  <si>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</si>
  <si>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</si>
  <si>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</si>
  <si>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</si>
  <si>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</si>
  <si>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</si>
  <si>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</si>
  <si>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</si>
  <si>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</si>
  <si>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</si>
  <si>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</si>
  <si>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</si>
  <si>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</si>
  <si>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</si>
  <si>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</si>
  <si>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</si>
  <si>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</si>
  <si>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</si>
  <si>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</si>
  <si>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</si>
  <si>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</si>
  <si>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</si>
  <si>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</si>
  <si>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</si>
  <si>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</si>
  <si>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</si>
  <si>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</si>
  <si>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</si>
  <si>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</si>
  <si>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</si>
  <si>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</si>
  <si>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</si>
  <si>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</si>
  <si>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</si>
  <si>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</si>
  <si>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</si>
  <si>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</si>
  <si>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</si>
  <si>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</si>
  <si>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</si>
  <si>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</si>
  <si>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</si>
  <si>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</si>
  <si>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</si>
  <si>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</si>
  <si>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</si>
  <si>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</si>
  <si>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</si>
  <si>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</si>
  <si>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</si>
  <si>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</si>
  <si>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</si>
  <si>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</si>
  <si>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</si>
  <si>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</si>
  <si>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</si>
  <si>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</si>
  <si>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</si>
  <si>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</si>
  <si>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</si>
  <si>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</si>
  <si>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</si>
  <si>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</si>
  <si>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</si>
  <si>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</si>
  <si>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</si>
  <si>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</si>
  <si>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</si>
  <si>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</si>
  <si>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</si>
  <si>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</si>
  <si>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</si>
  <si>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</si>
  <si>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</si>
  <si>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</si>
  <si>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</si>
  <si>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</si>
  <si>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</si>
  <si>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</si>
  <si>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</si>
  <si>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</si>
  <si>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</si>
  <si>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</si>
  <si>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</si>
  <si>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</si>
  <si>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</si>
  <si>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</si>
  <si>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</si>
  <si>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</si>
  <si>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</si>
  <si>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</si>
  <si>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</si>
  <si>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</si>
  <si>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</si>
  <si>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</si>
  <si>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</si>
  <si>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</si>
  <si>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</si>
  <si>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</si>
  <si>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</si>
  <si>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</si>
  <si>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</si>
  <si>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</si>
  <si>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</si>
  <si>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</si>
  <si>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</si>
  <si>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</si>
  <si>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</si>
  <si>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</si>
  <si>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</si>
  <si>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</si>
  <si>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</si>
  <si>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</si>
  <si>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</si>
  <si>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</si>
  <si>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</si>
  <si>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</si>
  <si>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</si>
  <si>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</si>
  <si>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</si>
  <si>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</si>
  <si>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</si>
  <si>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</si>
  <si>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</si>
  <si>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</si>
  <si>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</si>
  <si>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</si>
  <si>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</si>
  <si>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</si>
  <si>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</si>
  <si>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</si>
  <si>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</si>
  <si>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</si>
  <si>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</si>
  <si>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</si>
  <si>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</si>
  <si>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</si>
  <si>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</si>
  <si>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</si>
  <si>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</si>
  <si>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</si>
  <si>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</si>
  <si>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</si>
  <si>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</si>
  <si>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</si>
  <si>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</si>
  <si>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</si>
  <si>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</si>
  <si>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</si>
  <si>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</si>
  <si>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</si>
  <si>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</si>
  <si>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</si>
  <si>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</si>
  <si>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</si>
  <si>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</si>
  <si>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</si>
  <si>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</si>
  <si>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</si>
  <si>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</si>
  <si>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</si>
  <si>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</si>
  <si>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</si>
  <si>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</si>
  <si>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</si>
  <si>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</si>
  <si>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</si>
  <si>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</si>
  <si>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</si>
  <si>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</si>
  <si>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</si>
  <si>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</si>
  <si>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</si>
  <si>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</si>
  <si>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</si>
  <si>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</si>
  <si>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</si>
  <si>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</si>
  <si>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</si>
  <si>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</si>
  <si>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</si>
  <si>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</si>
  <si>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</si>
  <si>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</si>
  <si>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</si>
  <si>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</si>
  <si>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</si>
  <si>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</si>
  <si>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</si>
  <si>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</si>
  <si>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</si>
  <si>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</si>
  <si>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</si>
  <si>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</si>
  <si>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</si>
  <si>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</si>
  <si>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</si>
  <si>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</si>
  <si>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</si>
  <si>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</si>
  <si>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</si>
  <si>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</si>
  <si>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</si>
  <si>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</si>
  <si>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</si>
  <si>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</si>
  <si>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</si>
  <si>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</si>
  <si>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</si>
  <si>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</si>
  <si>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</si>
  <si>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</si>
  <si>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</si>
  <si>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</si>
  <si>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</si>
  <si>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</si>
  <si>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</si>
  <si>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</si>
  <si>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</si>
  <si>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</si>
  <si>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</si>
  <si>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</si>
  <si>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</si>
  <si>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</si>
  <si>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</si>
  <si>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</si>
  <si>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</si>
  <si>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</si>
  <si>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</si>
  <si>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</si>
  <si>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</si>
  <si>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</si>
  <si>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</si>
  <si>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</si>
  <si>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</si>
  <si>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</si>
  <si>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</si>
  <si>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</si>
  <si>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</si>
  <si>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</si>
  <si>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</si>
  <si>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</si>
  <si>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</si>
  <si>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</si>
  <si>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</si>
  <si>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</si>
  <si>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</si>
  <si>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</si>
  <si>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</si>
  <si>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</si>
  <si>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</si>
  <si>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</si>
  <si>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</si>
  <si>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</si>
  <si>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</si>
  <si>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</si>
  <si>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</si>
  <si>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</si>
  <si>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</si>
  <si>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</si>
  <si>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</si>
  <si>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</si>
  <si>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</si>
  <si>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</si>
  <si>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</si>
  <si>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</si>
  <si>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</si>
  <si>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</si>
  <si>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</si>
  <si>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</si>
  <si>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</si>
  <si>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</si>
  <si>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</si>
  <si>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</si>
  <si>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</si>
  <si>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</si>
  <si>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</si>
  <si>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</si>
  <si>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</si>
  <si>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</si>
  <si>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</si>
  <si>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</si>
  <si>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</si>
  <si>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</si>
  <si>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</si>
  <si>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</si>
  <si>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</si>
  <si>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</si>
  <si>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</si>
  <si>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</si>
  <si>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</si>
  <si>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</si>
  <si>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</si>
  <si>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</si>
  <si>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</si>
  <si>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</si>
  <si>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</si>
  <si>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</si>
  <si>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</si>
  <si>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</si>
  <si>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</si>
  <si>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</si>
  <si>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</si>
  <si>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</si>
  <si>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</si>
  <si>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</si>
  <si>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</si>
  <si>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</si>
  <si>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</si>
  <si>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</si>
  <si>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</si>
  <si>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</si>
  <si>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</si>
  <si>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</si>
  <si>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</si>
  <si>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</si>
  <si>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</si>
  <si>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</si>
  <si>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</si>
  <si>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</si>
  <si>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</si>
  <si>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</si>
  <si>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</si>
  <si>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</si>
  <si>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</si>
  <si>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</si>
  <si>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</si>
  <si>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</si>
  <si>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</si>
  <si>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</si>
  <si>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</si>
  <si>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</si>
  <si>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</si>
  <si>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</si>
  <si>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</si>
  <si>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</si>
  <si>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</si>
  <si>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</si>
  <si>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</si>
  <si>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</si>
  <si>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</si>
  <si>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</si>
  <si>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</si>
  <si>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</si>
  <si>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</si>
  <si>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</si>
  <si>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</si>
  <si>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</si>
  <si>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</si>
  <si>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</si>
  <si>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</si>
  <si>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</si>
  <si>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</si>
  <si>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</si>
  <si>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</si>
  <si>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</si>
  <si>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</si>
  <si>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</si>
  <si>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</si>
  <si>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</si>
  <si>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</si>
  <si>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</si>
  <si>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</si>
  <si>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</si>
  <si>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</si>
  <si>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</si>
  <si>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</si>
  <si>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</si>
  <si>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</si>
  <si>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</si>
  <si>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</si>
  <si>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</si>
  <si>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</si>
  <si>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</si>
  <si>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</si>
  <si>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</si>
  <si>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</si>
  <si>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</si>
  <si>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</si>
  <si>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</si>
  <si>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</si>
  <si>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</si>
  <si>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</si>
  <si>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</si>
  <si>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</si>
  <si>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</si>
  <si>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</si>
  <si>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</si>
  <si>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</si>
  <si>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</si>
  <si>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</si>
  <si>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</si>
  <si>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</si>
  <si>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</si>
  <si>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</si>
  <si>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</si>
  <si>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</si>
  <si>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</si>
  <si>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</si>
  <si>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</si>
  <si>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</si>
  <si>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</si>
  <si>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</si>
  <si>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</si>
  <si>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</si>
  <si>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</si>
  <si>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</si>
  <si>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</si>
  <si>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</si>
  <si>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</si>
  <si>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</si>
  <si>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</si>
  <si>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</si>
  <si>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</si>
  <si>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</si>
  <si>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</si>
  <si>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</si>
  <si>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</si>
  <si>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</si>
  <si>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</si>
  <si>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</si>
  <si>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</si>
  <si>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</si>
  <si>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</si>
  <si>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</si>
  <si>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</si>
  <si>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</si>
  <si>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</si>
  <si>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</si>
  <si>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</si>
  <si>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</si>
  <si>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</si>
  <si>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</si>
  <si>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</si>
  <si>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</si>
  <si>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</si>
  <si>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</si>
  <si>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</si>
  <si>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</si>
  <si>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</si>
  <si>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</si>
  <si>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</si>
  <si>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</si>
  <si>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</si>
  <si>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</si>
  <si>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</si>
  <si>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</si>
  <si>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</si>
  <si>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</si>
  <si>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</si>
  <si>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</si>
  <si>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</si>
  <si>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</si>
  <si>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</si>
  <si>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</si>
  <si>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</si>
  <si>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</si>
  <si>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</si>
  <si>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</si>
  <si>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</si>
  <si>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</si>
  <si>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</si>
  <si>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</si>
  <si>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</si>
  <si>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</si>
  <si>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</si>
  <si>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</si>
  <si>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</si>
  <si>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</si>
  <si>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</si>
  <si>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</si>
  <si>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</si>
  <si>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</si>
  <si>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</si>
  <si>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</si>
  <si>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</si>
  <si>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</si>
  <si>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</si>
  <si>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</si>
  <si>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</si>
  <si>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</si>
  <si>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</si>
  <si>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</si>
  <si>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</si>
  <si>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</si>
  <si>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</si>
  <si>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</si>
  <si>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</si>
  <si>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</si>
  <si>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</si>
  <si>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</si>
  <si>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</si>
  <si>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</si>
  <si>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</si>
  <si>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</si>
  <si>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</si>
  <si>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</si>
  <si>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</si>
  <si>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</si>
  <si>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</si>
  <si>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</si>
  <si>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</si>
  <si>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</si>
  <si>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</si>
  <si>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</si>
  <si>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</si>
  <si>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</si>
  <si>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</si>
  <si>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</si>
  <si>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</si>
  <si>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</si>
  <si>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</si>
  <si>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</si>
  <si>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</si>
  <si>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</si>
  <si>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</si>
  <si>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</si>
  <si>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</si>
  <si>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</si>
  <si>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</si>
  <si>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</si>
  <si>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</si>
  <si>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</si>
  <si>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</si>
  <si>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</si>
  <si>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</si>
  <si>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</si>
  <si>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</si>
  <si>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</si>
  <si>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</si>
  <si>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</si>
  <si>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</si>
  <si>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</si>
  <si>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</si>
  <si>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</si>
  <si>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</si>
  <si>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</si>
  <si>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</si>
  <si>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</si>
  <si>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</si>
  <si>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</si>
  <si>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</si>
  <si>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</si>
  <si>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</si>
  <si>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</si>
  <si>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</si>
  <si>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</si>
  <si>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</si>
  <si>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</si>
  <si>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</si>
  <si>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</si>
  <si>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</si>
  <si>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</si>
  <si>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</si>
  <si>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</si>
  <si>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</si>
  <si>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</si>
  <si>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</si>
  <si>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</si>
  <si>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</si>
  <si>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</si>
  <si>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</si>
  <si>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</si>
  <si>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</si>
  <si>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</si>
  <si>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</si>
  <si>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</si>
  <si>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</si>
  <si>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</si>
  <si>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</si>
  <si>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</si>
  <si>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</si>
  <si>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</si>
  <si>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</si>
  <si>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</si>
  <si>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</si>
  <si>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</si>
  <si>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</si>
  <si>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</si>
  <si>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</si>
  <si>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</si>
  <si>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</si>
  <si>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</si>
  <si>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</si>
  <si>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</si>
  <si>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</si>
  <si>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</si>
  <si>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</si>
  <si>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</si>
  <si>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</si>
  <si>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</si>
  <si>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</si>
  <si>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</si>
  <si>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</si>
  <si>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</si>
  <si>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</si>
  <si>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</si>
  <si>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</si>
  <si>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</si>
  <si>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</si>
  <si>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</si>
  <si>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</si>
  <si>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</si>
  <si>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</si>
  <si>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</si>
  <si>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</si>
  <si>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</si>
  <si>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</si>
  <si>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</si>
  <si>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</si>
  <si>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</si>
  <si>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</si>
  <si>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</si>
  <si>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</si>
  <si>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</si>
  <si>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</si>
  <si>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</si>
  <si>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</si>
  <si>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</si>
  <si>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</si>
  <si>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</si>
  <si>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</si>
  <si>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</si>
  <si>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</si>
  <si>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</si>
  <si>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</si>
  <si>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</si>
  <si>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</si>
  <si>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</si>
  <si>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</si>
  <si>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</si>
  <si>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</si>
  <si>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</si>
  <si>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</si>
  <si>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</si>
  <si>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</si>
  <si>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</si>
  <si>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</si>
  <si>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</si>
  <si>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</si>
  <si>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</si>
  <si>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</si>
  <si>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</si>
  <si>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</si>
  <si>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</si>
  <si>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</si>
  <si>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</si>
  <si>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</si>
  <si>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</si>
  <si>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</si>
  <si>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</si>
  <si>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</si>
  <si>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</si>
  <si>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</si>
  <si>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</si>
  <si>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</si>
  <si>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</si>
  <si>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</si>
  <si>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</si>
  <si>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</si>
  <si>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</si>
  <si>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</si>
  <si>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</si>
  <si>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</si>
  <si>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</si>
  <si>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</si>
  <si>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</si>
  <si>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</si>
  <si>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</si>
  <si>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</si>
  <si>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</si>
  <si>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</si>
  <si>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</si>
  <si>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</si>
  <si>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</si>
  <si>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</si>
  <si>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</si>
  <si>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</si>
  <si>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</si>
  <si>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</si>
  <si>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</si>
  <si>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</si>
  <si>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</si>
  <si>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</si>
  <si>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</si>
  <si>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</si>
  <si>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</si>
  <si>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</si>
  <si>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</si>
  <si>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</si>
  <si>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</si>
  <si>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</si>
  <si>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</si>
  <si>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</si>
  <si>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</si>
  <si>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</si>
  <si>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</si>
  <si>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</si>
  <si>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</si>
  <si>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</si>
  <si>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</si>
  <si>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</si>
  <si>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</si>
  <si>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</si>
  <si>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</si>
  <si>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</si>
  <si>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</si>
  <si>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</si>
  <si>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</si>
  <si>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</si>
  <si>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</si>
  <si>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</si>
  <si>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</si>
  <si>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</si>
  <si>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</si>
  <si>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</si>
  <si>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</si>
  <si>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</si>
  <si>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</si>
  <si>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</si>
  <si>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</si>
  <si>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</si>
  <si>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</si>
  <si>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</si>
  <si>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</si>
  <si>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</si>
  <si>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</si>
  <si>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</si>
  <si>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</si>
  <si>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</si>
  <si>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</si>
  <si>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</si>
  <si>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</si>
  <si>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</si>
  <si>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</si>
  <si>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</si>
  <si>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</si>
  <si>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</si>
  <si>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</si>
  <si>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</si>
  <si>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</si>
  <si>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</si>
  <si>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</si>
  <si>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</si>
  <si>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</si>
  <si>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</si>
  <si>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</si>
  <si>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</si>
  <si>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</si>
  <si>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</si>
  <si>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</si>
  <si>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</si>
  <si>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</si>
  <si>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</si>
  <si>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</si>
  <si>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</si>
  <si>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</si>
  <si>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</si>
  <si>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</si>
  <si>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</si>
  <si>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</si>
  <si>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</si>
  <si>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</si>
  <si>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</si>
  <si>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</si>
  <si>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</si>
  <si>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</si>
  <si>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</si>
  <si>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</si>
  <si>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</si>
  <si>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</si>
  <si>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</si>
  <si>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</si>
  <si>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</si>
  <si>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</si>
  <si>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</si>
  <si>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</si>
  <si>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</si>
  <si>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</si>
  <si>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</si>
  <si>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</si>
  <si>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</si>
  <si>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</si>
  <si>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</si>
  <si>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</si>
  <si>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</si>
  <si>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</si>
  <si>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</si>
  <si>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</si>
  <si>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</si>
  <si>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</si>
  <si>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</si>
  <si>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</si>
  <si>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</si>
  <si>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</si>
  <si>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</si>
  <si>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</si>
  <si>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</si>
  <si>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</si>
  <si>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</si>
  <si>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</si>
  <si>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</si>
  <si>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</si>
  <si>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</si>
  <si>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</si>
  <si>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</si>
  <si>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</si>
  <si>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</si>
  <si>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</si>
  <si>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</si>
  <si>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</si>
  <si>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</si>
  <si>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</si>
  <si>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</si>
  <si>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</si>
  <si>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</si>
  <si>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</si>
  <si>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</si>
  <si>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</si>
  <si>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</si>
  <si>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</si>
  <si>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</si>
  <si>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</si>
  <si>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</si>
  <si>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</si>
  <si>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</si>
  <si>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</si>
  <si>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</si>
  <si>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</si>
  <si>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</si>
  <si>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</si>
  <si>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</si>
  <si>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</si>
  <si>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</si>
  <si>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</si>
  <si>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</si>
  <si>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</si>
  <si>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</si>
  <si>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</si>
  <si>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</si>
  <si>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</si>
  <si>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</si>
  <si>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</si>
  <si>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</si>
  <si>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</si>
  <si>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</si>
  <si>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</si>
  <si>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</si>
  <si>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</si>
  <si>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</si>
  <si>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</si>
  <si>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</si>
  <si>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</si>
  <si>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</si>
  <si>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</si>
  <si>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</si>
  <si>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</si>
  <si>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</si>
  <si>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</si>
  <si>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</si>
  <si>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</si>
  <si>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</si>
  <si>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</si>
  <si>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</si>
  <si>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</si>
  <si>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</si>
  <si>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</si>
  <si>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</si>
  <si>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</si>
  <si>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</si>
  <si>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</si>
  <si>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</si>
  <si>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</si>
  <si>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</si>
  <si>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</si>
  <si>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</si>
  <si>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</si>
  <si>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</si>
  <si>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</si>
  <si>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</si>
  <si>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</si>
  <si>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</si>
  <si>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</si>
  <si>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</si>
  <si>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</si>
  <si>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</si>
  <si>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</si>
  <si>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</si>
  <si>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</si>
  <si>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</si>
  <si>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</si>
  <si>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</si>
  <si>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</si>
  <si>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</si>
  <si>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</si>
  <si>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</si>
  <si>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</si>
  <si>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</si>
  <si>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</si>
  <si>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</si>
  <si>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</si>
  <si>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</si>
  <si>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</si>
  <si>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</si>
  <si>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</si>
  <si>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</si>
  <si>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</si>
  <si>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</si>
  <si>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</si>
  <si>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</si>
  <si>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</si>
  <si>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</si>
  <si>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</si>
  <si>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</si>
  <si>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</si>
  <si>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</si>
  <si>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</si>
  <si>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</si>
  <si>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</si>
  <si>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</si>
  <si>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</si>
  <si>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</si>
  <si>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</si>
  <si>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</si>
  <si>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</si>
  <si>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</si>
  <si>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</si>
  <si>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</si>
  <si>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</si>
  <si>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</si>
  <si>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</si>
  <si>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</si>
  <si>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</si>
  <si>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</si>
  <si>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</si>
  <si>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</si>
  <si>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</si>
  <si>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</si>
  <si>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</si>
  <si>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</si>
  <si>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</si>
  <si>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</si>
  <si>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</si>
  <si>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</si>
  <si>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</si>
  <si>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</si>
  <si>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</si>
  <si>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</si>
  <si>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</si>
  <si>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</si>
  <si>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</si>
  <si>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</si>
  <si>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</si>
  <si>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</si>
  <si>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</si>
  <si>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</si>
  <si>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</si>
  <si>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</si>
  <si>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</si>
  <si>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</si>
  <si>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</si>
  <si>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</si>
  <si>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</si>
  <si>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</si>
  <si>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</si>
  <si>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</si>
  <si>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</si>
  <si>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</si>
  <si>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</si>
  <si>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</si>
  <si>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</si>
  <si>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</si>
  <si>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</si>
  <si>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</si>
  <si>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</si>
  <si>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</si>
  <si>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</si>
  <si>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</si>
  <si>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</si>
  <si>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</si>
  <si>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</si>
  <si>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</si>
  <si>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</si>
  <si>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</si>
  <si>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</si>
  <si>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</si>
  <si>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</si>
  <si>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</si>
  <si>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</si>
  <si>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</si>
  <si>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</si>
  <si>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</si>
  <si>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</si>
  <si>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</si>
  <si>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</si>
  <si>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</si>
  <si>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</si>
  <si>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</si>
  <si>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</si>
  <si>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</si>
  <si>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</si>
  <si>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</si>
  <si>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</si>
  <si>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</si>
  <si>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</si>
  <si>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</si>
  <si>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</si>
  <si>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</si>
  <si>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</si>
  <si>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</si>
  <si>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</si>
  <si>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</si>
  <si>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</si>
  <si>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</si>
  <si>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</si>
  <si>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</si>
  <si>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</si>
  <si>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</si>
  <si>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</si>
  <si>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</si>
  <si>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</si>
  <si>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</si>
  <si>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</si>
  <si>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</si>
  <si>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</si>
  <si>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</si>
  <si>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</si>
  <si>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</si>
  <si>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</si>
  <si>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</si>
  <si>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</si>
  <si>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</si>
  <si>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</si>
  <si>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</si>
  <si>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</si>
  <si>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</si>
  <si>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</si>
  <si>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</si>
  <si>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</si>
  <si>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</si>
  <si>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</si>
  <si>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</si>
  <si>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</si>
  <si>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</si>
  <si>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</si>
  <si>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</si>
  <si>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</si>
  <si>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</si>
  <si>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</si>
  <si>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</si>
  <si>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</si>
  <si>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</si>
  <si>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</si>
  <si>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</si>
  <si>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</si>
  <si>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</si>
  <si>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</si>
  <si>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</si>
  <si>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</si>
  <si>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</si>
  <si>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</si>
  <si>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</si>
  <si>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</si>
  <si>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</si>
  <si>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</si>
  <si>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</si>
  <si>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</si>
  <si>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</si>
  <si>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</si>
  <si>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</si>
  <si>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</si>
  <si>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</si>
  <si>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</si>
  <si>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</si>
  <si>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</si>
  <si>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</si>
  <si>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</si>
  <si>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</si>
  <si>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</si>
  <si>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</si>
  <si>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</si>
  <si>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</si>
  <si>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</si>
  <si>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</si>
  <si>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</si>
  <si>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</si>
  <si>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</si>
  <si>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</si>
  <si>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</si>
  <si>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</si>
  <si>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</si>
  <si>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</si>
  <si>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</si>
  <si>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</si>
  <si>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</si>
  <si>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</si>
  <si>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</si>
  <si>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</si>
  <si>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</si>
  <si>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</si>
  <si>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</si>
  <si>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</si>
  <si>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</si>
  <si>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</si>
  <si>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</si>
  <si>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</si>
  <si>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</si>
  <si>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</si>
  <si>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</si>
  <si>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</si>
  <si>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</si>
  <si>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</si>
  <si>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</si>
  <si>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</si>
  <si>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</si>
  <si>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</si>
  <si>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</si>
  <si>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</si>
  <si>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</si>
  <si>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</si>
  <si>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</si>
  <si>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</si>
  <si>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</si>
  <si>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</si>
  <si>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</si>
  <si>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</si>
  <si>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</si>
  <si>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</si>
  <si>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</si>
  <si>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</si>
  <si>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</si>
  <si>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</si>
  <si>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</si>
  <si>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</si>
  <si>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</si>
  <si>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</si>
  <si>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</si>
  <si>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</si>
  <si>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</si>
  <si>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</si>
  <si>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</si>
  <si>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</si>
  <si>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</si>
  <si>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</si>
  <si>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</si>
  <si>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</si>
  <si>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</si>
  <si>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</si>
  <si>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</si>
  <si>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</si>
  <si>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</si>
  <si>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</si>
  <si>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</si>
  <si>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</si>
  <si>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</si>
  <si>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</si>
  <si>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</si>
  <si>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</si>
  <si>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</si>
  <si>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</si>
  <si>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</si>
  <si>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</si>
  <si>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</si>
  <si>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</si>
  <si>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</si>
  <si>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</si>
  <si>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</si>
  <si>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</si>
  <si>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</si>
  <si>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</si>
  <si>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</si>
  <si>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</si>
  <si>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</si>
  <si>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</si>
  <si>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</si>
  <si>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</si>
  <si>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</si>
  <si>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</si>
  <si>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</si>
  <si>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</si>
  <si>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</si>
  <si>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</si>
  <si>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</si>
  <si>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</si>
  <si>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</si>
  <si>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</si>
  <si>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</si>
  <si>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</si>
  <si>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</si>
  <si>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</si>
  <si>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</si>
  <si>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</si>
  <si>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</si>
  <si>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</si>
  <si>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</si>
  <si>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</si>
  <si>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</si>
  <si>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</si>
  <si>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</si>
  <si>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</si>
  <si>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</si>
  <si>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</si>
  <si>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</si>
  <si>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</si>
  <si>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</si>
  <si>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</si>
  <si>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</si>
  <si>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</si>
  <si>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</si>
  <si>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</si>
  <si>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</si>
  <si>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</si>
  <si>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</si>
  <si>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</si>
  <si>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</si>
  <si>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</si>
  <si>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</si>
  <si>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</si>
  <si>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</si>
  <si>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</si>
  <si>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</si>
  <si>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</si>
  <si>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</si>
  <si>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</si>
  <si>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</si>
  <si>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</si>
  <si>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</si>
  <si>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</si>
  <si>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</si>
  <si>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</si>
  <si>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</si>
  <si>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</si>
  <si>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</si>
  <si>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</si>
  <si>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</si>
  <si>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</si>
  <si>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</si>
  <si>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</si>
  <si>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</si>
  <si>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</si>
  <si>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</si>
  <si>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</si>
  <si>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</si>
  <si>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</si>
  <si>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</si>
  <si>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</si>
  <si>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</si>
  <si>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</si>
  <si>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</si>
  <si>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</si>
  <si>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</si>
  <si>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</si>
  <si>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</si>
  <si>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</si>
  <si>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</si>
  <si>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</si>
  <si>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</si>
  <si>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</si>
  <si>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</si>
  <si>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</si>
  <si>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</si>
  <si>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</si>
  <si>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</si>
  <si>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</si>
  <si>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</si>
  <si>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</si>
  <si>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</si>
  <si>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</si>
  <si>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</si>
  <si>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</si>
  <si>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</si>
  <si>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</si>
  <si>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</si>
  <si>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</si>
  <si>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</si>
  <si>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</si>
  <si>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</si>
  <si>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</si>
  <si>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</si>
  <si>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</si>
  <si>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</si>
  <si>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</si>
  <si>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</si>
  <si>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</si>
  <si>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</si>
  <si>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</si>
  <si>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</si>
  <si>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</si>
  <si>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</si>
  <si>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</si>
  <si>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</si>
  <si>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</si>
  <si>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</si>
  <si>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</si>
  <si>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</si>
  <si>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</si>
  <si>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</si>
  <si>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</si>
  <si>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</si>
  <si>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</si>
  <si>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</si>
  <si>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</si>
  <si>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</si>
  <si>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</si>
  <si>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</si>
  <si>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</si>
  <si>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</si>
  <si>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</si>
  <si>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</si>
  <si>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</si>
  <si>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</si>
  <si>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</si>
  <si>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</si>
  <si>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</si>
  <si>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</si>
  <si>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</si>
  <si>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</si>
  <si>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</si>
  <si>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</si>
  <si>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</si>
  <si>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</si>
  <si>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</si>
  <si>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</si>
  <si>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</si>
  <si>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</si>
  <si>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</si>
  <si>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</si>
  <si>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</si>
  <si>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</si>
  <si>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</si>
  <si>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</si>
  <si>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</si>
  <si>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</si>
  <si>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</si>
  <si>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</si>
  <si>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</si>
  <si>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</si>
  <si>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</si>
  <si>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</si>
  <si>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</si>
  <si>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</si>
  <si>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</si>
  <si>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</si>
  <si>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</si>
  <si>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</si>
  <si>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</si>
  <si>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</si>
  <si>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</si>
  <si>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</si>
  <si>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</si>
  <si>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</si>
  <si>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</si>
  <si>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</si>
  <si>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</si>
  <si>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</si>
  <si>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</si>
  <si>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</si>
  <si>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</si>
  <si>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</si>
  <si>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</si>
  <si>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</si>
  <si>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</si>
  <si>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</si>
  <si>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</si>
  <si>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</si>
  <si>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</si>
  <si>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</si>
  <si>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</si>
  <si>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</si>
  <si>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</si>
  <si>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</si>
  <si>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</si>
  <si>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</si>
  <si>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</si>
  <si>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</si>
  <si>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</si>
  <si>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</si>
  <si>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</si>
  <si>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</si>
  <si>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</si>
  <si>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</si>
  <si>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</si>
  <si>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</si>
  <si>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</si>
  <si>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</si>
  <si>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</si>
  <si>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</si>
  <si>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</si>
  <si>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</si>
  <si>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</si>
  <si>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</si>
  <si>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</si>
  <si>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</si>
  <si>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</si>
  <si>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</si>
  <si>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</si>
  <si>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</si>
  <si>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</si>
  <si>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</si>
  <si>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</si>
  <si>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</si>
  <si>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</si>
  <si>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</si>
  <si>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</si>
  <si>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</si>
  <si>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</si>
  <si>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</si>
  <si>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</si>
  <si>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</si>
  <si>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</si>
  <si>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</si>
  <si>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</si>
  <si>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</si>
  <si>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</si>
  <si>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</si>
  <si>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</si>
  <si>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</si>
  <si>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</si>
  <si>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</si>
  <si>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</si>
  <si>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</si>
  <si>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</si>
  <si>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</si>
  <si>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</si>
  <si>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</si>
  <si>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</si>
  <si>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</si>
  <si>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</si>
  <si>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</si>
  <si>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</si>
  <si>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</si>
  <si>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</si>
  <si>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</si>
  <si>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</si>
  <si>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</si>
  <si>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</si>
  <si>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</si>
  <si>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</si>
  <si>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</si>
  <si>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</si>
  <si>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</si>
  <si>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</si>
  <si>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</si>
  <si>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</si>
  <si>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</si>
  <si>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</si>
  <si>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</si>
  <si>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</si>
  <si>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</si>
  <si>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</si>
  <si>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</si>
  <si>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</si>
  <si>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</si>
  <si>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</si>
  <si>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</si>
  <si>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</si>
  <si>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</si>
  <si>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</si>
  <si>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</si>
  <si>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</si>
  <si>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</si>
  <si>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</si>
  <si>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</si>
  <si>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</si>
  <si>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</si>
  <si>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</si>
  <si>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</si>
  <si>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</si>
  <si>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</si>
  <si>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</si>
  <si>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</si>
  <si>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</si>
  <si>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</si>
  <si>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</si>
  <si>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</si>
  <si>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</si>
  <si>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</si>
  <si>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</si>
  <si>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</si>
  <si>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</si>
  <si>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</si>
  <si>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</si>
  <si>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</si>
  <si>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</si>
  <si>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</si>
  <si>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</si>
  <si>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</si>
  <si>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</si>
  <si>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</si>
  <si>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</si>
  <si>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</si>
  <si>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</si>
  <si>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</si>
  <si>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</si>
  <si>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</si>
  <si>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</si>
  <si>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</si>
  <si>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</si>
  <si>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</si>
  <si>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</si>
  <si>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</si>
  <si>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</si>
  <si>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</si>
  <si>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</si>
  <si>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</si>
  <si>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</si>
  <si>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</si>
  <si>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</si>
  <si>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</si>
  <si>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</si>
  <si>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</si>
  <si>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</si>
  <si>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</si>
  <si>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</si>
  <si>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</si>
  <si>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</si>
  <si>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</si>
  <si>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</si>
  <si>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</si>
  <si>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</si>
  <si>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</si>
  <si>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</si>
  <si>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</si>
  <si>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</si>
  <si>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</si>
  <si>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</si>
  <si>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</si>
  <si>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</si>
  <si>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</si>
  <si>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</si>
  <si>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</si>
  <si>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</si>
  <si>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</si>
  <si>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</si>
  <si>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</si>
  <si>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</si>
  <si>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</si>
  <si>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</si>
  <si>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</si>
  <si>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</si>
  <si>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</si>
  <si>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</si>
  <si>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</si>
  <si>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</si>
  <si>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</si>
  <si>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</si>
  <si>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</si>
  <si>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</si>
  <si>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</si>
  <si>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</si>
  <si>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</si>
  <si>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</si>
  <si>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</si>
  <si>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</si>
  <si>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</si>
  <si>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</si>
  <si>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</si>
  <si>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</si>
  <si>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</si>
  <si>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</si>
  <si>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</si>
  <si>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</si>
  <si>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</si>
  <si>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</si>
  <si>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</si>
  <si>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</si>
  <si>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</si>
  <si>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</si>
  <si>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</si>
  <si>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</si>
  <si>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</si>
  <si>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</si>
  <si>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</si>
  <si>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</si>
  <si>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</si>
  <si>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</si>
  <si>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</si>
  <si>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</si>
  <si>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</si>
  <si>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</si>
  <si>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</si>
  <si>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</si>
  <si>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</si>
  <si>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</si>
  <si>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</si>
  <si>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</si>
  <si>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</si>
  <si>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</si>
  <si>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</si>
  <si>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</si>
  <si>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</si>
  <si>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</si>
  <si>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</si>
  <si>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</si>
  <si>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</si>
  <si>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</si>
  <si>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</si>
  <si>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</si>
  <si>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</si>
  <si>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</si>
  <si>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</si>
  <si>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</si>
  <si>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</si>
  <si>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</si>
  <si>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</si>
  <si>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</si>
  <si>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</si>
  <si>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</si>
  <si>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</si>
  <si>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</si>
  <si>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</si>
  <si>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</si>
  <si>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</si>
  <si>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</si>
  <si>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</si>
  <si>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</si>
  <si>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</si>
  <si>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</si>
  <si>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</si>
  <si>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</si>
  <si>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</si>
  <si>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</si>
  <si>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</si>
  <si>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</si>
  <si>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</si>
  <si>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</si>
  <si>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</si>
  <si>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</si>
  <si>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</si>
  <si>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</si>
  <si>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</si>
  <si>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</si>
  <si>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</si>
  <si>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</si>
  <si>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</si>
  <si>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</si>
  <si>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</si>
  <si>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</si>
  <si>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</si>
  <si>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</si>
  <si>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</si>
  <si>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</si>
  <si>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</si>
  <si>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</si>
  <si>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</si>
  <si>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</si>
  <si>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</si>
  <si>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</si>
  <si>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</si>
  <si>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</si>
  <si>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</si>
  <si>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</si>
  <si>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</si>
  <si>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</si>
  <si>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</si>
  <si>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</si>
  <si>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</si>
  <si>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</si>
  <si>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</si>
  <si>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</si>
  <si>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</si>
  <si>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</si>
  <si>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</si>
  <si>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</si>
  <si>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</si>
  <si>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</si>
  <si>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</si>
  <si>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</si>
  <si>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</si>
  <si>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</si>
  <si>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</si>
  <si>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</si>
  <si>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</si>
  <si>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</si>
  <si>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</si>
  <si>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</si>
  <si>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</si>
  <si>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</si>
  <si>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</si>
  <si>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</si>
  <si>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</si>
  <si>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</si>
  <si>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</si>
  <si>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</si>
  <si>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</si>
  <si>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</si>
  <si>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</si>
  <si>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</si>
  <si>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</si>
  <si>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</si>
  <si>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</si>
  <si>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</si>
  <si>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</si>
  <si>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</si>
  <si>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</si>
  <si>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</si>
  <si>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</si>
  <si>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</si>
  <si>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</si>
  <si>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</si>
  <si>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</si>
  <si>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</si>
  <si>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</si>
  <si>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</si>
  <si>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</si>
  <si>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</si>
  <si>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</si>
  <si>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</si>
  <si>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</si>
  <si>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</si>
  <si>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</si>
  <si>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</si>
  <si>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</si>
  <si>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</si>
  <si>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</si>
  <si>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</si>
  <si>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</si>
  <si>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</si>
  <si>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</si>
  <si>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</si>
  <si>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</si>
  <si>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</si>
  <si>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</si>
  <si>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</si>
  <si>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</si>
  <si>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</si>
  <si>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</si>
  <si>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</si>
  <si>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</si>
  <si>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</si>
  <si>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</si>
  <si>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</si>
  <si>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</si>
  <si>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</si>
  <si>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</si>
  <si>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</si>
  <si>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</si>
  <si>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</si>
  <si>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</si>
  <si>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</si>
  <si>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</si>
  <si>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</si>
  <si>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</si>
  <si>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</si>
  <si>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</si>
  <si>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</si>
  <si>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</si>
  <si>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</si>
  <si>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</si>
  <si>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</si>
  <si>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</si>
  <si>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</si>
  <si>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</si>
  <si>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</si>
  <si>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</si>
  <si>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</si>
  <si>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</si>
  <si>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</si>
  <si>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</si>
  <si>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</si>
  <si>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</si>
  <si>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</si>
  <si>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</si>
  <si>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</si>
  <si>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</si>
  <si>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</si>
  <si>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</si>
  <si>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</si>
  <si>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</si>
  <si>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</si>
  <si>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</si>
  <si>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</si>
  <si>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</si>
  <si>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</si>
  <si>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</si>
  <si>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</si>
  <si>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</si>
  <si>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</si>
  <si>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</si>
  <si>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</si>
  <si>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</si>
  <si>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</si>
  <si>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</si>
  <si>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</si>
  <si>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</si>
  <si>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</si>
  <si>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</si>
  <si>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</si>
  <si>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</si>
  <si>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</si>
  <si>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</si>
  <si>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</si>
  <si>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</si>
  <si>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</si>
  <si>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</si>
  <si>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</si>
  <si>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</si>
  <si>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</si>
  <si>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</si>
  <si>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</si>
  <si>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</si>
  <si>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</si>
  <si>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</si>
  <si>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</si>
  <si>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</si>
  <si>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</si>
  <si>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</si>
  <si>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</si>
  <si>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</si>
  <si>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</si>
  <si>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</si>
  <si>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</si>
  <si>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</si>
  <si>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</si>
  <si>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</si>
  <si>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</si>
  <si>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</si>
  <si>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</si>
  <si>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</si>
  <si>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</si>
  <si>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</si>
  <si>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</si>
  <si>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</si>
  <si>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</si>
  <si>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</si>
  <si>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</si>
  <si>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</si>
  <si>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</si>
  <si>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</si>
  <si>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</si>
  <si>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</si>
  <si>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</si>
  <si>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</si>
  <si>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</si>
  <si>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</si>
  <si>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</si>
  <si>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</si>
  <si>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</si>
  <si>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</si>
  <si>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</si>
  <si>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</si>
  <si>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</si>
  <si>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</si>
  <si>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</si>
  <si>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</si>
  <si>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</si>
  <si>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</si>
  <si>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</si>
  <si>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</si>
  <si>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</si>
  <si>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</si>
  <si>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</si>
  <si>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</si>
  <si>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</si>
  <si>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</si>
  <si>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</si>
  <si>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</si>
  <si>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</si>
  <si>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</si>
  <si>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</si>
  <si>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</si>
  <si>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</si>
  <si>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</si>
  <si>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</si>
  <si>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</si>
  <si>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</si>
  <si>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</si>
  <si>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</si>
  <si>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</si>
  <si>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</si>
  <si>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</si>
  <si>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</si>
  <si>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</si>
  <si>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</si>
  <si>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</si>
  <si>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</si>
  <si>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</si>
  <si>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</si>
  <si>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</si>
  <si>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</si>
  <si>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</si>
  <si>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</si>
  <si>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</si>
  <si>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</si>
  <si>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</si>
  <si>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</si>
  <si>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</si>
  <si>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</si>
  <si>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</si>
  <si>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</si>
  <si>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</si>
  <si>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</si>
  <si>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</si>
  <si>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</si>
  <si>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</si>
  <si>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</si>
  <si>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</si>
  <si>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</si>
  <si>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</si>
  <si>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</si>
  <si>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</si>
  <si>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</si>
  <si>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</si>
  <si>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</si>
  <si>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</si>
  <si>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</si>
  <si>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</si>
  <si>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</si>
  <si>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</si>
  <si>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</si>
  <si>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</si>
  <si>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</si>
  <si>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</si>
  <si>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</si>
  <si>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</si>
  <si>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</si>
  <si>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</si>
  <si>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</si>
  <si>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</si>
  <si>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</si>
  <si>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</si>
  <si>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</si>
  <si>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</si>
  <si>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</si>
  <si>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</si>
  <si>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</si>
  <si>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</si>
  <si>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</si>
  <si>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</si>
  <si>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</si>
  <si>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</si>
  <si>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</si>
  <si>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</si>
  <si>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</si>
  <si>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</si>
  <si>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</si>
  <si>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</si>
  <si>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</si>
  <si>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</si>
  <si>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</si>
  <si>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</si>
  <si>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</si>
  <si>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</si>
  <si>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</si>
  <si>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</si>
  <si>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</si>
  <si>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</si>
  <si>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</si>
  <si>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</si>
  <si>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</si>
  <si>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</si>
  <si>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</si>
  <si>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</si>
  <si>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</si>
  <si>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</si>
  <si>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</si>
  <si>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</si>
  <si>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</si>
  <si>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</si>
  <si>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</si>
  <si>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</si>
  <si>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</si>
  <si>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</si>
  <si>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</si>
  <si>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</si>
  <si>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</si>
  <si>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</si>
  <si>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</si>
  <si>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</si>
  <si>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</si>
  <si>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</si>
  <si>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</si>
  <si>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</si>
  <si>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</si>
  <si>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</si>
  <si>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</si>
  <si>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</si>
  <si>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</si>
  <si>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</si>
  <si>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</si>
  <si>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</si>
  <si>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</si>
  <si>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</si>
  <si>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</si>
  <si>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</si>
  <si>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</si>
  <si>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</si>
  <si>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</si>
  <si>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</si>
  <si>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</si>
  <si>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</si>
  <si>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</si>
  <si>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</si>
  <si>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</si>
  <si>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</si>
  <si>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</si>
  <si>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</si>
  <si>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</si>
  <si>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</si>
  <si>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</si>
  <si>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</si>
  <si>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</si>
  <si>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</si>
  <si>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</si>
  <si>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</si>
  <si>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</si>
  <si>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</si>
  <si>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</si>
  <si>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</si>
  <si>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</si>
  <si>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</si>
  <si>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</si>
  <si>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</si>
  <si>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</si>
  <si>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</si>
  <si>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</si>
  <si>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</si>
  <si>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</si>
  <si>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</si>
  <si>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</si>
  <si>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</si>
  <si>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</si>
  <si>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</si>
  <si>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</si>
  <si>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</si>
  <si>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</si>
  <si>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</si>
  <si>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</si>
  <si>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</si>
  <si>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</si>
  <si>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</si>
  <si>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</si>
  <si>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</si>
  <si>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</si>
  <si>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</si>
  <si>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</si>
  <si>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</si>
  <si>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</si>
  <si>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</si>
  <si>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</si>
  <si>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</si>
  <si>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</si>
  <si>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</si>
  <si>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</si>
  <si>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</si>
  <si>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</si>
  <si>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</si>
  <si>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</si>
  <si>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</si>
  <si>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</si>
  <si>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</si>
  <si>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</si>
  <si>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</si>
  <si>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</si>
  <si>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</si>
  <si>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</si>
  <si>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</si>
  <si>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</si>
  <si>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</si>
  <si>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</si>
  <si>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</si>
  <si>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</si>
  <si>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</si>
  <si>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</si>
  <si>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</si>
  <si>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</si>
  <si>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</si>
  <si>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</si>
  <si>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</si>
  <si>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</si>
  <si>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</si>
  <si>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</si>
  <si>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</si>
  <si>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</si>
  <si>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</si>
  <si>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</si>
  <si>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</si>
  <si>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</si>
  <si>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</si>
  <si>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</si>
  <si>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</si>
  <si>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</si>
  <si>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</si>
  <si>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</si>
  <si>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</si>
  <si>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</si>
  <si>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</si>
  <si>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</si>
  <si>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</si>
  <si>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</si>
  <si>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</si>
  <si>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</si>
  <si>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</si>
  <si>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</si>
  <si>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</si>
  <si>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</si>
  <si>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</si>
  <si>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</si>
  <si>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</si>
  <si>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</si>
  <si>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</si>
  <si>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</si>
  <si>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</si>
  <si>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</si>
  <si>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</si>
  <si>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</si>
  <si>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</si>
  <si>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</si>
  <si>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</si>
  <si>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</si>
  <si>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</si>
  <si>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</si>
  <si>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</si>
  <si>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</si>
  <si>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</si>
  <si>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</si>
  <si>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</si>
  <si>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</si>
  <si>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</si>
  <si>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</si>
  <si>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</si>
  <si>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</si>
  <si>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</si>
  <si>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</si>
  <si>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</si>
  <si>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</si>
  <si>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</si>
  <si>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</si>
  <si>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</si>
  <si>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</si>
  <si>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</si>
  <si>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</si>
  <si>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</si>
  <si>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</si>
  <si>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</si>
  <si>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</si>
  <si>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</si>
  <si>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</si>
  <si>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</si>
  <si>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</si>
  <si>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</si>
  <si>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</si>
  <si>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</si>
  <si>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</si>
  <si>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</si>
  <si>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</si>
  <si>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</si>
  <si>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</si>
  <si>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</si>
  <si>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</si>
  <si>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</si>
  <si>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</si>
  <si>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</si>
  <si>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</si>
  <si>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</si>
  <si>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</si>
  <si>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</si>
  <si>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</si>
  <si>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</si>
  <si>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</si>
  <si>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</si>
  <si>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</si>
  <si>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</si>
  <si>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</si>
  <si>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</si>
  <si>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</si>
  <si>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</si>
  <si>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</si>
  <si>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</si>
  <si>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</si>
  <si>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</si>
  <si>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</si>
  <si>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</si>
  <si>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</si>
  <si>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</si>
  <si>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</si>
  <si>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</si>
  <si>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</si>
  <si>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</si>
  <si>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</si>
  <si>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</si>
  <si>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</si>
  <si>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</si>
  <si>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</si>
  <si>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</si>
  <si>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</si>
  <si>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</si>
  <si>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</si>
  <si>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</si>
  <si>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</si>
  <si>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</si>
  <si>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</si>
  <si>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</si>
  <si>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</si>
  <si>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</si>
  <si>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</si>
  <si>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</si>
  <si>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</si>
  <si>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</si>
  <si>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</si>
  <si>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</si>
  <si>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</si>
  <si>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</si>
  <si>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</si>
  <si>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</si>
  <si>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</si>
  <si>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</si>
  <si>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</si>
  <si>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</si>
  <si>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</si>
  <si>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</si>
  <si>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</si>
  <si>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</si>
  <si>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</si>
  <si>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</si>
  <si>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</si>
  <si>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</si>
  <si>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</si>
  <si>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</si>
  <si>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</si>
  <si>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</si>
  <si>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</si>
  <si>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</si>
  <si>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</si>
  <si>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</si>
  <si>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</si>
  <si>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</si>
  <si>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</si>
  <si>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</si>
  <si>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</si>
  <si>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</si>
  <si>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</si>
  <si>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</si>
  <si>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</si>
  <si>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</si>
  <si>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</si>
  <si>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</si>
  <si>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</si>
  <si>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</si>
  <si>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</si>
  <si>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</si>
  <si>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</si>
  <si>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</si>
  <si>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</si>
  <si>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</si>
  <si>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</si>
  <si>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</si>
  <si>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</si>
  <si>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</si>
  <si>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</si>
  <si>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</si>
  <si>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</si>
  <si>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</si>
  <si>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</si>
  <si>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</si>
  <si>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</si>
  <si>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</si>
  <si>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</si>
  <si>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</si>
  <si>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</si>
  <si>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</si>
  <si>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</si>
  <si>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</si>
  <si>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</si>
  <si>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</si>
  <si>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</si>
  <si>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</si>
  <si>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</si>
  <si>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</si>
  <si>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</si>
  <si>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</si>
  <si>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</si>
  <si>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</si>
  <si>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</si>
  <si>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</si>
  <si>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</si>
  <si>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</si>
  <si>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</si>
  <si>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</si>
  <si>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</si>
  <si>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</si>
  <si>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</si>
  <si>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</si>
  <si>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</si>
  <si>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</si>
  <si>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</si>
  <si>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</si>
  <si>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</si>
  <si>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</si>
  <si>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</si>
  <si>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</si>
  <si>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</si>
  <si>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</si>
  <si>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</si>
  <si>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</si>
  <si>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</si>
  <si>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</si>
  <si>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</si>
  <si>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</si>
  <si>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</si>
  <si>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</si>
  <si>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</si>
  <si>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</si>
  <si>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</si>
  <si>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</si>
  <si>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</si>
  <si>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</si>
  <si>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</si>
  <si>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</si>
  <si>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</si>
  <si>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</si>
  <si>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</si>
  <si>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</si>
  <si>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</si>
  <si>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</si>
  <si>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</si>
  <si>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</si>
  <si>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</si>
  <si>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</si>
  <si>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</si>
  <si>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</si>
  <si>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</si>
  <si>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</si>
  <si>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</si>
  <si>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</si>
  <si>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</si>
  <si>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</si>
  <si>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</si>
  <si>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</si>
  <si>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</si>
  <si>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</si>
  <si>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</si>
  <si>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</si>
  <si>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</si>
  <si>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</si>
  <si>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</si>
  <si>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</si>
  <si>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</si>
  <si>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</si>
  <si>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</si>
  <si>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</si>
  <si>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</si>
  <si>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</si>
  <si>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</si>
  <si>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</si>
  <si>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</si>
  <si>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</si>
  <si>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</si>
  <si>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</si>
  <si>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</si>
  <si>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</si>
  <si>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</si>
  <si>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</si>
  <si>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</si>
  <si>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</si>
  <si>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</si>
  <si>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</si>
  <si>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</si>
  <si>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</si>
  <si>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</si>
  <si>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</si>
  <si>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</si>
  <si>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</si>
  <si>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</si>
  <si>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</si>
  <si>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</si>
  <si>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</si>
  <si>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</si>
  <si>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</si>
  <si>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</si>
  <si>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</si>
  <si>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</si>
  <si>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</si>
  <si>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</si>
  <si>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</si>
  <si>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</si>
  <si>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</si>
  <si>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</si>
  <si>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</si>
  <si>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</si>
  <si>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</si>
  <si>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</si>
  <si>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</si>
  <si>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</si>
  <si>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</si>
  <si>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</si>
  <si>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</si>
  <si>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</si>
  <si>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</si>
  <si>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</si>
  <si>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</si>
  <si>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</si>
  <si>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</si>
  <si>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</si>
  <si>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</si>
  <si>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</si>
  <si>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</si>
  <si>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</si>
  <si>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</si>
  <si>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</si>
  <si>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</si>
  <si>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</si>
  <si>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</si>
  <si>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</si>
  <si>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</si>
  <si>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</si>
  <si>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</si>
  <si>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</si>
  <si>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</si>
  <si>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</si>
  <si>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</si>
  <si>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</si>
  <si>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</si>
  <si>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</si>
  <si>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</si>
  <si>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</si>
  <si>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</si>
  <si>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</si>
  <si>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</si>
  <si>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</si>
  <si>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</si>
  <si>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</si>
  <si>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</si>
  <si>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</si>
  <si>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</si>
  <si>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</si>
  <si>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</si>
  <si>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</si>
  <si>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</si>
  <si>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</si>
  <si>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</si>
  <si>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</si>
  <si>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</si>
  <si>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</si>
  <si>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</si>
  <si>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</si>
  <si>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</si>
  <si>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</si>
  <si>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</si>
  <si>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</si>
  <si>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</si>
  <si>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</si>
  <si>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</si>
  <si>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</si>
  <si>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</si>
  <si>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</si>
  <si>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</si>
  <si>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</si>
  <si>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</si>
  <si>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</si>
  <si>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</si>
  <si>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</si>
  <si>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</si>
  <si>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</si>
  <si>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</si>
  <si>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</si>
  <si>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</si>
  <si>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</si>
  <si>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</si>
  <si>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</si>
  <si>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</si>
  <si>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</si>
  <si>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</si>
  <si>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</si>
  <si>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</si>
  <si>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</si>
  <si>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</si>
  <si>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</si>
  <si>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</si>
  <si>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</si>
  <si>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</si>
  <si>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</si>
  <si>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</si>
  <si>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</si>
  <si>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</si>
  <si>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</si>
  <si>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</si>
  <si>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</si>
  <si>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</si>
  <si>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</si>
  <si>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</si>
  <si>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</si>
  <si>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</si>
  <si>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</si>
  <si>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</si>
  <si>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</si>
  <si>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</si>
  <si>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</si>
  <si>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</si>
  <si>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</si>
  <si>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</si>
  <si>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</si>
  <si>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</si>
  <si>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</si>
  <si>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</si>
  <si>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</si>
  <si>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</si>
  <si>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</si>
  <si>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</si>
  <si>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</si>
  <si>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</si>
  <si>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</si>
  <si>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</si>
  <si>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</si>
  <si>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</si>
  <si>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</si>
  <si>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</si>
  <si>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</si>
  <si>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</si>
  <si>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</si>
  <si>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</si>
  <si>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</si>
  <si>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</si>
  <si>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</si>
  <si>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</si>
  <si>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</si>
  <si>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</si>
  <si>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</si>
  <si>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</si>
  <si>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</si>
  <si>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</si>
  <si>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</si>
  <si>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</si>
  <si>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</si>
  <si>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</si>
  <si>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</si>
  <si>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</si>
  <si>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</si>
  <si>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</si>
  <si>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</si>
  <si>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</si>
  <si>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</si>
  <si>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</si>
  <si>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</si>
  <si>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</si>
  <si>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</si>
  <si>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</si>
  <si>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</si>
  <si>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</si>
  <si>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</si>
  <si>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</si>
  <si>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</si>
  <si>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</si>
  <si>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</si>
  <si>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</si>
  <si>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</si>
  <si>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</si>
  <si>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</si>
  <si>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</si>
  <si>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</si>
  <si>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</si>
  <si>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</si>
  <si>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</si>
  <si>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</si>
  <si>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</si>
  <si>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</si>
  <si>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</si>
  <si>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</si>
  <si>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</si>
  <si>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</si>
  <si>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</si>
  <si>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</si>
  <si>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</si>
  <si>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</si>
  <si>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</si>
  <si>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</si>
  <si>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</si>
  <si>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</si>
  <si>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</si>
  <si>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</si>
  <si>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</si>
  <si>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</si>
  <si>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</si>
  <si>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</si>
  <si>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</si>
  <si>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</si>
  <si>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</si>
  <si>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</si>
  <si>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</si>
  <si>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</si>
  <si>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</si>
  <si>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</si>
  <si>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</si>
  <si>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</si>
  <si>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</si>
  <si>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</si>
  <si>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</si>
  <si>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</si>
  <si>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</si>
  <si>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</si>
  <si>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</si>
  <si>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</si>
  <si>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</si>
  <si>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</si>
  <si>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</si>
  <si>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</si>
  <si>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</si>
  <si>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</si>
  <si>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</si>
  <si>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</si>
  <si>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</si>
  <si>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</si>
  <si>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</si>
  <si>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</si>
  <si>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</si>
  <si>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</si>
  <si>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</si>
  <si>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</si>
  <si>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</si>
  <si>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</si>
  <si>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</si>
  <si>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</si>
  <si>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</si>
  <si>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</si>
  <si>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</si>
  <si>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</si>
  <si>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</si>
  <si>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</si>
  <si>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</si>
  <si>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</si>
  <si>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</si>
  <si>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</si>
  <si>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</si>
  <si>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</si>
  <si>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</si>
  <si>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</si>
  <si>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</si>
  <si>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</si>
  <si>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</si>
  <si>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</si>
  <si>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</si>
  <si>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</si>
  <si>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</si>
  <si>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</si>
  <si>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</si>
  <si>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</si>
  <si>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</si>
  <si>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</si>
  <si>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</si>
  <si>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</si>
  <si>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</si>
  <si>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</si>
  <si>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</si>
  <si>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</si>
  <si>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</si>
  <si>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</si>
  <si>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</si>
  <si>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</si>
  <si>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</si>
  <si>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</si>
  <si>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</si>
  <si>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</si>
  <si>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</si>
  <si>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</si>
  <si>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</si>
  <si>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</si>
  <si>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</si>
  <si>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</si>
  <si>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</si>
  <si>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</si>
  <si>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</si>
  <si>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</si>
  <si>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</si>
  <si>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</si>
  <si>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</si>
  <si>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</si>
  <si>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</si>
  <si>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</si>
  <si>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</si>
  <si>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</si>
  <si>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</si>
  <si>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</si>
  <si>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</si>
  <si>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</si>
  <si>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</si>
  <si>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</si>
  <si>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</si>
  <si>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</si>
  <si>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</si>
  <si>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</si>
  <si>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</si>
  <si>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</si>
  <si>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</si>
  <si>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</si>
  <si>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</si>
  <si>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</si>
  <si>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</si>
  <si>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</si>
  <si>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</si>
  <si>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</si>
  <si>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</si>
  <si>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</si>
  <si>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</si>
  <si>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</si>
  <si>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</si>
  <si>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</si>
  <si>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</si>
  <si>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</si>
  <si>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</si>
  <si>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</si>
  <si>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</si>
  <si>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</si>
  <si>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</si>
  <si>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</si>
  <si>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</si>
  <si>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</si>
  <si>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</si>
  <si>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</si>
  <si>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</si>
  <si>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</si>
  <si>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</si>
  <si>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</si>
  <si>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</si>
  <si>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</si>
  <si>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</si>
  <si>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</si>
  <si>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</si>
  <si>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</si>
  <si>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</si>
  <si>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</si>
  <si>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</si>
  <si>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</si>
  <si>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</si>
  <si>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</si>
  <si>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</si>
  <si>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</si>
  <si>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</si>
  <si>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</si>
  <si>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</si>
  <si>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</si>
  <si>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</si>
  <si>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</si>
  <si>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</si>
  <si>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</si>
  <si>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</si>
  <si>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</si>
  <si>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</si>
  <si>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</si>
  <si>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</si>
  <si>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</si>
  <si>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</si>
  <si>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</si>
  <si>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</si>
  <si>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</si>
  <si>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</si>
  <si>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</si>
  <si>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</si>
  <si>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</si>
  <si>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</si>
  <si>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</si>
  <si>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</si>
  <si>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</si>
  <si>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</si>
  <si>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</si>
  <si>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</si>
  <si>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</si>
  <si>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</si>
  <si>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</si>
  <si>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</si>
  <si>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</si>
  <si>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</si>
  <si>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</si>
  <si>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</si>
  <si>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</si>
  <si>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</si>
  <si>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</si>
  <si>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</si>
  <si>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</si>
  <si>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</si>
  <si>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</si>
  <si>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</si>
  <si>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</si>
  <si>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</si>
  <si>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</si>
  <si>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</si>
  <si>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</si>
  <si>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</si>
  <si>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</si>
  <si>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</si>
  <si>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</si>
  <si>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</si>
  <si>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</si>
  <si>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</si>
  <si>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</si>
  <si>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</si>
  <si>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</si>
  <si>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</si>
  <si>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</si>
  <si>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</si>
  <si>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</si>
  <si>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</si>
  <si>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</si>
  <si>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</si>
  <si>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</si>
  <si>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</si>
  <si>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</si>
  <si>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</si>
  <si>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</si>
  <si>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</si>
  <si>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</si>
  <si>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</si>
  <si>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</si>
  <si>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</si>
  <si>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</si>
  <si>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</si>
  <si>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</si>
  <si>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</si>
  <si>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</si>
  <si>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</si>
  <si>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</si>
  <si>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</si>
  <si>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</si>
  <si>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</si>
  <si>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</si>
  <si>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</si>
  <si>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</si>
  <si>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</si>
  <si>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</si>
  <si>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</si>
  <si>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</si>
  <si>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</si>
  <si>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</si>
  <si>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</si>
  <si>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</si>
  <si>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</si>
  <si>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</si>
  <si>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</si>
  <si>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</si>
  <si>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</si>
  <si>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</si>
  <si>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</si>
  <si>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</si>
  <si>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</si>
  <si>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</si>
  <si>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</si>
  <si>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</si>
  <si>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</si>
  <si>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</si>
  <si>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</si>
  <si>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</si>
  <si>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</si>
  <si>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</si>
  <si>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</si>
  <si>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</si>
  <si>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</si>
  <si>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</si>
  <si>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</si>
  <si>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</si>
  <si>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</si>
  <si>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</si>
  <si>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</si>
  <si>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</si>
  <si>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</si>
  <si>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</si>
  <si>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</si>
  <si>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</si>
  <si>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</si>
  <si>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</si>
  <si>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</si>
  <si>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</si>
  <si>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</si>
  <si>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</si>
  <si>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</si>
  <si>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</si>
  <si>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</si>
  <si>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</si>
  <si>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</si>
  <si>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</si>
  <si>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</si>
  <si>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</si>
  <si>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</si>
  <si>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</si>
  <si>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</si>
  <si>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</si>
  <si>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</si>
  <si>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</si>
  <si>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</si>
  <si>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</si>
  <si>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</si>
  <si>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</si>
  <si>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</si>
  <si>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</si>
  <si>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</si>
  <si>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</si>
  <si>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</si>
  <si>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</si>
  <si>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</si>
  <si>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</si>
  <si>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</si>
  <si>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</si>
  <si>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</si>
  <si>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</si>
  <si>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</si>
  <si>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</si>
  <si>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</si>
  <si>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</si>
  <si>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</si>
  <si>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</si>
  <si>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</si>
  <si>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</si>
  <si>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</si>
  <si>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</si>
  <si>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</si>
  <si>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</si>
  <si>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</si>
  <si>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</si>
  <si>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</si>
  <si>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</si>
  <si>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</si>
  <si>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</si>
  <si>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</si>
  <si>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</si>
  <si>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</si>
  <si>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</si>
  <si>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</si>
  <si>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</si>
  <si>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</si>
  <si>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</si>
  <si>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</si>
  <si>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</si>
  <si>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</si>
  <si>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</si>
  <si>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</si>
  <si>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</si>
  <si>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</si>
  <si>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</si>
  <si>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</si>
  <si>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</si>
  <si>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</si>
  <si>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</si>
  <si>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</si>
  <si>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</si>
  <si>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</si>
  <si>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</si>
  <si>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</si>
  <si>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</si>
  <si>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</si>
  <si>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</si>
  <si>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</si>
  <si>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</si>
  <si>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</si>
  <si>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</si>
  <si>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</si>
  <si>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</si>
  <si>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</si>
  <si>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</si>
  <si>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</si>
  <si>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</si>
  <si>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</si>
  <si>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</si>
  <si>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</si>
  <si>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</si>
  <si>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</si>
  <si>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</si>
  <si>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</si>
  <si>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</si>
  <si>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</si>
  <si>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</si>
  <si>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</si>
  <si>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</si>
  <si>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</si>
  <si>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</si>
  <si>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</si>
  <si>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</si>
  <si>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</si>
  <si>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</si>
  <si>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</si>
  <si>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</si>
  <si>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</si>
  <si>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</si>
  <si>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</si>
  <si>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</si>
  <si>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</si>
  <si>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</si>
  <si>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</si>
  <si>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</si>
  <si>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</si>
  <si>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</si>
  <si>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</si>
  <si>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</si>
  <si>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</si>
  <si>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</si>
  <si>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</si>
  <si>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</si>
  <si>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</si>
  <si>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</si>
  <si>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</si>
  <si>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</si>
  <si>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</si>
  <si>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</si>
  <si>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</si>
  <si>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</si>
  <si>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</si>
  <si>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</si>
  <si>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</si>
  <si>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</si>
  <si>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</si>
  <si>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</si>
  <si>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</si>
  <si>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</si>
  <si>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</si>
  <si>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</si>
  <si>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</si>
  <si>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</si>
  <si>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</si>
  <si>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</si>
  <si>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</si>
  <si>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</si>
  <si>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</si>
  <si>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</si>
  <si>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</si>
  <si>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</si>
  <si>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</si>
  <si>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</si>
  <si>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</si>
  <si>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</si>
  <si>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</si>
  <si>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</si>
  <si>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</si>
  <si>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</si>
  <si>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</si>
  <si>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</si>
  <si>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</si>
  <si>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</si>
  <si>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</si>
  <si>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</si>
  <si>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</si>
  <si>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</si>
  <si>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</si>
  <si>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</si>
  <si>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</si>
  <si>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</si>
  <si>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</si>
  <si>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</si>
  <si>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</si>
  <si>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</si>
  <si>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</si>
  <si>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</si>
  <si>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</si>
  <si>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</si>
  <si>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</si>
  <si>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</si>
  <si>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</si>
  <si>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</si>
  <si>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</si>
  <si>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</si>
  <si>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</si>
  <si>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</si>
  <si>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</si>
  <si>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</si>
  <si>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</si>
  <si>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</si>
  <si>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</si>
  <si>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</si>
  <si>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</si>
  <si>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</si>
  <si>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</si>
  <si>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</si>
  <si>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</si>
  <si>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</si>
  <si>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</si>
  <si>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</si>
  <si>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</si>
  <si>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</si>
  <si>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</si>
  <si>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</si>
  <si>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</si>
  <si>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</si>
  <si>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</si>
  <si>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</si>
  <si>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</si>
  <si>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</si>
  <si>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</si>
  <si>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</si>
  <si>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</si>
  <si>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</si>
  <si>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</si>
  <si>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</si>
  <si>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</si>
  <si>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</si>
  <si>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</si>
  <si>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</si>
  <si>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</si>
  <si>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</si>
  <si>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</si>
  <si>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</si>
  <si>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</si>
  <si>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</si>
  <si>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</si>
  <si>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</si>
  <si>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</si>
  <si>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</si>
  <si>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</si>
  <si>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</si>
  <si>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</si>
  <si>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</si>
  <si>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</si>
  <si>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</si>
  <si>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</si>
  <si>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</si>
  <si>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</si>
  <si>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</si>
  <si>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</si>
  <si>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</si>
  <si>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</si>
  <si>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</si>
  <si>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</si>
  <si>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</si>
  <si>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</si>
  <si>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</si>
  <si>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</si>
  <si>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</si>
  <si>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</si>
  <si>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</si>
  <si>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</si>
  <si>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</si>
  <si>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</si>
  <si>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</si>
  <si>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</si>
  <si>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</si>
  <si>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</si>
  <si>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</si>
  <si>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</si>
  <si>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</si>
  <si>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</si>
  <si>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</si>
  <si>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</si>
  <si>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</si>
  <si>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</si>
  <si>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</si>
  <si>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</si>
  <si>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</si>
  <si>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</si>
  <si>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</si>
  <si>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</si>
  <si>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</si>
  <si>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</si>
  <si>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</si>
  <si>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</si>
  <si>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</si>
  <si>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</si>
  <si>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</si>
  <si>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</si>
  <si>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</si>
  <si>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</si>
  <si>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</si>
  <si>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</si>
  <si>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</si>
  <si>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</si>
  <si>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</si>
  <si>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</si>
  <si>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</si>
  <si>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</si>
  <si>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</si>
  <si>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</si>
  <si>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</si>
  <si>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</si>
  <si>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</si>
  <si>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</si>
  <si>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</si>
  <si>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</si>
  <si>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</si>
  <si>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</si>
  <si>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</si>
  <si>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</si>
  <si>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</si>
  <si>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</si>
  <si>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</si>
  <si>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</si>
  <si>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</si>
  <si>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</si>
  <si>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</si>
  <si>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</si>
  <si>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</si>
  <si>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</si>
  <si>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</si>
  <si>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</si>
  <si>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</si>
  <si>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</si>
  <si>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</si>
  <si>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</si>
  <si>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</si>
  <si>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</si>
  <si>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</si>
  <si>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</si>
  <si>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</si>
  <si>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</si>
  <si>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</si>
  <si>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</si>
  <si>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</si>
  <si>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</si>
  <si>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</si>
  <si>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</si>
  <si>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</si>
  <si>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</si>
  <si>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</si>
  <si>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</si>
  <si>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</si>
  <si>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</si>
  <si>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</si>
  <si>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</si>
  <si>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</si>
  <si>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</si>
  <si>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</si>
  <si>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</si>
  <si>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</si>
  <si>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</si>
  <si>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</si>
  <si>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</si>
  <si>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</si>
  <si>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</si>
  <si>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</si>
  <si>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</si>
  <si>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</si>
  <si>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</si>
  <si>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</si>
  <si>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</si>
  <si>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</si>
  <si>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</si>
  <si>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</si>
  <si>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</si>
  <si>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</si>
  <si>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</si>
  <si>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</si>
  <si>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</si>
  <si>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</si>
  <si>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</si>
  <si>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</si>
  <si>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</si>
  <si>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</si>
  <si>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</si>
  <si>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</si>
  <si>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</si>
  <si>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</si>
  <si>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</si>
  <si>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</si>
  <si>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</si>
  <si>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</si>
  <si>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</si>
  <si>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</si>
  <si>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</si>
  <si>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</si>
  <si>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</si>
  <si>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</si>
  <si>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</si>
  <si>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</si>
  <si>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</si>
  <si>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</si>
  <si>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</si>
  <si>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</si>
  <si>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</si>
  <si>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</si>
  <si>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</si>
  <si>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</si>
  <si>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</si>
  <si>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</si>
  <si>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</si>
  <si>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</si>
  <si>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</si>
  <si>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</si>
  <si>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</si>
  <si>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</si>
  <si>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</si>
  <si>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</si>
  <si>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</si>
  <si>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</si>
  <si>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</si>
  <si>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</si>
  <si>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</si>
  <si>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</si>
  <si>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</si>
  <si>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</si>
  <si>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</si>
  <si>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</si>
  <si>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</si>
  <si>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</si>
  <si>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</si>
  <si>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</si>
  <si>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</si>
  <si>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</si>
  <si>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</si>
  <si>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</si>
  <si>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</si>
  <si>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</si>
  <si>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</si>
  <si>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</si>
  <si>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</si>
  <si>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</si>
  <si>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</si>
  <si>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</si>
  <si>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</si>
  <si>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</si>
  <si>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</si>
  <si>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</si>
  <si>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</si>
  <si>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</si>
  <si>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</si>
  <si>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</si>
  <si>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</si>
  <si>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</si>
  <si>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</si>
  <si>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</si>
  <si>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</si>
  <si>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</si>
  <si>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</si>
  <si>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</si>
  <si>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</si>
  <si>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</si>
  <si>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</si>
  <si>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</si>
  <si>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</si>
  <si>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</si>
  <si>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</si>
  <si>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</si>
  <si>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</si>
  <si>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</si>
  <si>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</si>
  <si>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</si>
  <si>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</si>
  <si>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</si>
  <si>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</si>
  <si>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</si>
  <si>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</si>
  <si>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</si>
  <si>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</si>
  <si>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</si>
  <si>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</si>
  <si>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</si>
  <si>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</si>
  <si>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</si>
  <si>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</si>
  <si>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</si>
  <si>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</si>
  <si>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</si>
  <si>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</si>
  <si>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</si>
  <si>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</si>
  <si>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</si>
  <si>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</si>
  <si>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</si>
  <si>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</si>
  <si>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</si>
  <si>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</si>
  <si>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</si>
  <si>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</si>
  <si>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</si>
  <si>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</si>
  <si>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</si>
  <si>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</si>
  <si>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</si>
  <si>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</si>
  <si>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</si>
  <si>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</si>
  <si>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</si>
  <si>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</si>
  <si>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</si>
  <si>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</si>
  <si>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</si>
  <si>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</si>
  <si>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</si>
  <si>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</si>
  <si>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</si>
  <si>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</si>
  <si>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</si>
  <si>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</si>
  <si>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</si>
  <si>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</si>
  <si>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</si>
  <si>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</si>
  <si>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</si>
  <si>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</si>
  <si>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</si>
  <si>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</si>
  <si>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</si>
  <si>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</si>
  <si>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</si>
  <si>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</si>
  <si>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</si>
  <si>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</si>
  <si>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</si>
  <si>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</si>
  <si>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</si>
  <si>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</si>
  <si>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</si>
  <si>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</si>
  <si>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</si>
  <si>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</si>
  <si>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</si>
  <si>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</si>
  <si>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</si>
  <si>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</si>
  <si>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</si>
  <si>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</si>
  <si>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</si>
  <si>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</si>
  <si>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</si>
  <si>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</si>
  <si>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</si>
  <si>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</si>
  <si>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</si>
  <si>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</si>
  <si>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</si>
  <si>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</si>
  <si>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</si>
  <si>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</si>
  <si>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</si>
  <si>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</si>
  <si>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</si>
  <si>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</si>
  <si>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</si>
  <si>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</si>
  <si>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</si>
  <si>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</si>
  <si>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</si>
  <si>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</si>
  <si>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</si>
  <si>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</si>
  <si>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</si>
  <si>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</si>
  <si>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</si>
  <si>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</si>
  <si>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</si>
  <si>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</si>
  <si>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</si>
  <si>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</si>
  <si>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</si>
  <si>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</si>
  <si>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</si>
  <si>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</si>
  <si>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</si>
  <si>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</si>
  <si>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</si>
  <si>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</si>
  <si>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</si>
  <si>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</si>
  <si>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</si>
  <si>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</si>
  <si>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</si>
  <si>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</si>
  <si>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</si>
  <si>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</si>
  <si>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</si>
  <si>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</si>
  <si>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</si>
  <si>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</si>
  <si>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</si>
  <si>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</si>
  <si>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</si>
  <si>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</si>
  <si>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</si>
  <si>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</si>
  <si>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</si>
  <si>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</si>
  <si>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</si>
  <si>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</si>
  <si>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</si>
  <si>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</si>
  <si>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</si>
  <si>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</si>
  <si>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</si>
  <si>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</si>
  <si>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</si>
  <si>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</si>
  <si>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</si>
  <si>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</si>
  <si>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</si>
  <si>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</si>
  <si>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</si>
  <si>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</si>
  <si>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</si>
  <si>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</si>
  <si>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</si>
  <si>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</si>
  <si>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</si>
  <si>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</si>
  <si>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</si>
  <si>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</si>
  <si>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</si>
  <si>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</si>
  <si>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</si>
  <si>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</si>
  <si>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</si>
  <si>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</si>
  <si>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</si>
  <si>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</si>
  <si>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</si>
  <si>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</si>
  <si>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</si>
  <si>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</si>
  <si>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</si>
  <si>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</si>
  <si>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</si>
  <si>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</si>
  <si>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</si>
  <si>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</si>
  <si>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</si>
  <si>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</si>
  <si>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</si>
  <si>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</si>
  <si>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</si>
  <si>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</si>
  <si>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</si>
  <si>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</si>
  <si>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</si>
  <si>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</si>
  <si>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</si>
  <si>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</si>
  <si>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</si>
  <si>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</si>
  <si>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</si>
  <si>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</si>
  <si>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</si>
  <si>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</si>
  <si>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</si>
  <si>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</si>
  <si>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</si>
  <si>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</si>
  <si>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</si>
  <si>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</si>
  <si>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</si>
  <si>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</si>
  <si>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</si>
  <si>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</si>
  <si>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</si>
  <si>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</si>
  <si>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</si>
  <si>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</si>
  <si>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</si>
  <si>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</si>
  <si>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</si>
  <si>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</si>
  <si>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</si>
  <si>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</si>
  <si>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</si>
  <si>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</si>
  <si>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</si>
  <si>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</si>
  <si>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</si>
  <si>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</si>
  <si>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</si>
  <si>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</si>
  <si>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</si>
  <si>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</si>
  <si>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</si>
  <si>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</si>
  <si>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</si>
  <si>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</si>
  <si>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</si>
  <si>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</si>
  <si>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</si>
  <si>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</si>
  <si>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</si>
  <si>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</si>
  <si>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</si>
  <si>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</si>
  <si>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</si>
  <si>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</si>
  <si>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</si>
  <si>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</si>
  <si>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</si>
  <si>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</si>
  <si>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</si>
  <si>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</si>
  <si>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</si>
  <si>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</si>
  <si>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</si>
  <si>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</si>
  <si>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</si>
  <si>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</si>
  <si>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</si>
  <si>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</si>
  <si>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</si>
  <si>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</si>
  <si>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</si>
  <si>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</si>
  <si>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</si>
  <si>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</si>
  <si>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</si>
  <si>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</si>
  <si>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</si>
  <si>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</si>
  <si>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</si>
  <si>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</si>
  <si>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</si>
  <si>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</si>
  <si>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</si>
  <si>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</si>
  <si>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</si>
  <si>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</si>
  <si>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</si>
  <si>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</si>
  <si>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</si>
  <si>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</si>
  <si>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</si>
  <si>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</si>
  <si>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</si>
  <si>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</si>
  <si>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</si>
  <si>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</si>
  <si>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</si>
  <si>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</si>
  <si>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</si>
  <si>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</si>
  <si>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</si>
  <si>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</si>
  <si>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</si>
  <si>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</si>
  <si>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</si>
  <si>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</si>
  <si>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</si>
  <si>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</si>
  <si>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</si>
  <si>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</si>
  <si>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</si>
  <si>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</si>
  <si>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</si>
  <si>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</si>
  <si>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</si>
  <si>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</si>
  <si>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</si>
  <si>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</si>
  <si>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</si>
  <si>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</si>
  <si>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</si>
  <si>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</si>
  <si>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</si>
  <si>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</si>
  <si>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</si>
  <si>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</si>
  <si>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</si>
  <si>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</si>
  <si>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</si>
  <si>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</si>
  <si>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</si>
  <si>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</si>
  <si>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</si>
  <si>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</si>
  <si>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</si>
  <si>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</si>
  <si>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</si>
  <si>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</si>
  <si>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</si>
  <si>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</si>
  <si>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</si>
  <si>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</si>
  <si>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</si>
  <si>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</si>
  <si>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</si>
  <si>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</si>
  <si>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</si>
  <si>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</si>
  <si>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</si>
  <si>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</si>
  <si>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</si>
  <si>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</si>
  <si>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</si>
  <si>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</si>
  <si>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</si>
  <si>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</si>
  <si>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</si>
  <si>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</si>
  <si>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</si>
  <si>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</si>
  <si>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</si>
  <si>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</si>
  <si>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</si>
  <si>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</si>
  <si>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</si>
  <si>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</si>
  <si>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</si>
  <si>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</si>
  <si>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</si>
  <si>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</si>
  <si>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</si>
  <si>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</si>
  <si>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</si>
  <si>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</si>
  <si>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</si>
  <si>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</si>
  <si>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</si>
  <si>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</si>
  <si>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</si>
  <si>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</si>
  <si>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</si>
  <si>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</si>
  <si>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</si>
  <si>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</si>
  <si>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</si>
  <si>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</si>
  <si>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</si>
  <si>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</si>
  <si>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</si>
  <si>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</si>
  <si>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</si>
  <si>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</si>
  <si>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</si>
  <si>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</si>
  <si>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</si>
  <si>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</si>
  <si>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</si>
  <si>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</si>
  <si>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</si>
  <si>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</si>
  <si>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</si>
  <si>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</si>
  <si>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</si>
  <si>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</si>
  <si>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</si>
  <si>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</si>
  <si>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</si>
  <si>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</si>
  <si>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</si>
  <si>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</si>
  <si>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</si>
  <si>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</si>
  <si>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</si>
  <si>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</si>
  <si>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</si>
  <si>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</si>
  <si>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</si>
  <si>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</si>
  <si>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</si>
  <si>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</si>
  <si>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</si>
  <si>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</si>
  <si>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</si>
  <si>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</si>
  <si>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</si>
  <si>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</si>
  <si>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</si>
  <si>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</si>
  <si>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</si>
  <si>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</si>
  <si>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</si>
  <si>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</si>
  <si>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</si>
  <si>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</si>
  <si>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</si>
  <si>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</si>
  <si>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</si>
  <si>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</si>
  <si>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</si>
  <si>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</si>
  <si>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</si>
  <si>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</si>
  <si>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</si>
  <si>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</si>
  <si>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</si>
  <si>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</si>
  <si>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</si>
  <si>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</si>
  <si>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</si>
  <si>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</si>
  <si>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</si>
  <si>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</si>
  <si>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</si>
  <si>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</si>
  <si>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</si>
  <si>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</si>
  <si>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</si>
  <si>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</si>
  <si>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</si>
  <si>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</si>
  <si>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</si>
  <si>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</si>
  <si>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</si>
  <si>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</si>
  <si>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</si>
  <si>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</si>
  <si>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</si>
  <si>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</si>
  <si>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</si>
  <si>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</si>
  <si>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</si>
  <si>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</si>
  <si>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</si>
  <si>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</si>
  <si>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</si>
  <si>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</si>
  <si>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</si>
  <si>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</si>
  <si>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</si>
  <si>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</si>
  <si>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</si>
  <si>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</si>
  <si>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</si>
  <si>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</si>
  <si>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</si>
  <si>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</si>
  <si>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</si>
  <si>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</si>
  <si>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</si>
  <si>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</si>
  <si>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</si>
  <si>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</si>
  <si>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</si>
  <si>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</si>
  <si>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</si>
  <si>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</si>
  <si>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</si>
  <si>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</si>
  <si>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</si>
  <si>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</si>
  <si>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</si>
  <si>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</si>
  <si>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</si>
  <si>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</si>
  <si>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</si>
  <si>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</si>
  <si>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</si>
  <si>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</si>
  <si>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</si>
  <si>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</si>
  <si>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</si>
  <si>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</si>
  <si>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</si>
  <si>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</si>
  <si>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</si>
  <si>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</si>
  <si>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</si>
  <si>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</si>
  <si>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</si>
  <si>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</si>
  <si>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</si>
  <si>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</si>
  <si>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</si>
  <si>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</si>
  <si>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</si>
  <si>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</si>
  <si>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</si>
  <si>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</si>
  <si>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</si>
  <si>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</si>
  <si>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</si>
  <si>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</si>
  <si>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</si>
  <si>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</si>
  <si>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</si>
  <si>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</si>
  <si>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</si>
  <si>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</si>
  <si>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</si>
  <si>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</si>
  <si>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</si>
  <si>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</si>
  <si>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</si>
  <si>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</si>
  <si>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</si>
  <si>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</si>
  <si>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</si>
  <si>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</si>
  <si>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</si>
  <si>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</si>
  <si>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</si>
  <si>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</si>
  <si>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</si>
  <si>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</si>
  <si>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</si>
  <si>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</si>
  <si>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</si>
  <si>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</si>
  <si>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</si>
  <si>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</si>
  <si>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</si>
  <si>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</si>
  <si>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</si>
  <si>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</si>
  <si>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</si>
  <si>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</si>
  <si>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</si>
  <si>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</si>
  <si>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</si>
  <si>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</si>
  <si>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</si>
  <si>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</si>
  <si>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</si>
  <si>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</si>
  <si>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</si>
  <si>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</si>
  <si>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</si>
  <si>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</si>
  <si>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</si>
  <si>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</si>
  <si>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</si>
  <si>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</si>
  <si>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</si>
  <si>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</si>
  <si>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</si>
  <si>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</si>
  <si>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</si>
  <si>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</si>
  <si>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</si>
  <si>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</si>
  <si>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</si>
  <si>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</si>
  <si>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</si>
  <si>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</si>
  <si>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</si>
  <si>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</si>
  <si>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</si>
  <si>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</si>
  <si>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</si>
  <si>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</si>
  <si>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</si>
  <si>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</si>
  <si>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</si>
  <si>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</si>
  <si>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</si>
  <si>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</si>
  <si>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</si>
  <si>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</si>
  <si>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</si>
  <si>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</si>
  <si>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</si>
  <si>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</si>
  <si>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</si>
  <si>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</si>
  <si>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</si>
  <si>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</si>
  <si>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</si>
  <si>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</si>
  <si>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</si>
  <si>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</si>
  <si>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</si>
  <si>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</si>
  <si>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</si>
  <si>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</si>
  <si>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</si>
  <si>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</si>
  <si>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</si>
  <si>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</si>
  <si>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</si>
  <si>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</si>
  <si>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</si>
  <si>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</si>
  <si>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</si>
  <si>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</si>
  <si>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</si>
  <si>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</si>
  <si>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</si>
  <si>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</si>
  <si>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</si>
  <si>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</si>
  <si>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</si>
  <si>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</si>
  <si>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</si>
  <si>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</si>
  <si>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</si>
  <si>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</si>
  <si>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</si>
  <si>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</si>
  <si>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</si>
  <si>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</si>
  <si>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</si>
  <si>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</si>
  <si>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</si>
  <si>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</si>
  <si>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</si>
  <si>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</si>
  <si>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</si>
  <si>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</si>
  <si>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</si>
  <si>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</si>
  <si>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</si>
  <si>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</si>
  <si>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</si>
  <si>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</si>
  <si>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</si>
  <si>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</si>
  <si>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</si>
  <si>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</si>
  <si>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</si>
  <si>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</si>
  <si>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</si>
  <si>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</si>
  <si>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</si>
  <si>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</si>
  <si>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</si>
  <si>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</si>
  <si>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</si>
  <si>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</si>
  <si>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</si>
  <si>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</si>
  <si>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</si>
  <si>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</si>
  <si>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</si>
  <si>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</si>
  <si>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</si>
  <si>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</si>
  <si>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</si>
  <si>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</si>
  <si>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</si>
  <si>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</si>
  <si>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</si>
  <si>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</si>
  <si>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</si>
  <si>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</si>
  <si>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</si>
  <si>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</si>
  <si>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</si>
  <si>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</si>
  <si>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</si>
  <si>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</si>
  <si>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</si>
  <si>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</si>
  <si>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</si>
  <si>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</si>
  <si>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</si>
  <si>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</si>
  <si>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</si>
  <si>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</si>
  <si>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</si>
  <si>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</si>
  <si>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</si>
  <si>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</si>
  <si>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</si>
  <si>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</si>
  <si>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</si>
  <si>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</si>
  <si>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</si>
  <si>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</si>
  <si>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</si>
  <si>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</si>
  <si>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</si>
  <si>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</si>
  <si>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</si>
  <si>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</si>
  <si>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</si>
  <si>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</si>
  <si>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</si>
  <si>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</si>
  <si>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</si>
  <si>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</si>
  <si>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</si>
  <si>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</si>
  <si>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</si>
  <si>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</si>
  <si>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</si>
  <si>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</si>
  <si>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</si>
  <si>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</si>
  <si>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</si>
  <si>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</si>
  <si>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</si>
  <si>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</si>
  <si>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</si>
  <si>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</si>
  <si>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</si>
  <si>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</si>
  <si>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</si>
  <si>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</si>
  <si>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</si>
  <si>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</si>
  <si>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</si>
  <si>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</si>
  <si>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</si>
  <si>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</si>
  <si>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</si>
  <si>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</si>
  <si>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</si>
  <si>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</si>
  <si>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</si>
  <si>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</si>
  <si>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</si>
  <si>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</si>
  <si>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</si>
  <si>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</si>
  <si>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</si>
  <si>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</si>
  <si>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</si>
  <si>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</si>
  <si>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</si>
  <si>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</si>
  <si>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</si>
  <si>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</si>
  <si>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</si>
  <si>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</si>
  <si>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</si>
  <si>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</si>
  <si>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</si>
  <si>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</si>
  <si>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</si>
  <si>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</si>
  <si>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</si>
  <si>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</si>
  <si>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</si>
  <si>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</si>
  <si>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</si>
  <si>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</si>
  <si>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</si>
  <si>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</si>
  <si>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</si>
  <si>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</si>
  <si>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</si>
  <si>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</si>
  <si>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</si>
  <si>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</si>
  <si>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</si>
  <si>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</si>
  <si>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</si>
  <si>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</si>
  <si>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</si>
  <si>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</si>
  <si>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</si>
  <si>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</si>
  <si>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</si>
  <si>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</si>
  <si>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</si>
  <si>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</si>
  <si>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</si>
  <si>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</si>
  <si>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</si>
  <si>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</si>
  <si>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</si>
  <si>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</si>
  <si>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</si>
  <si>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</si>
  <si>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</si>
  <si>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</si>
  <si>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</si>
  <si>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</si>
  <si>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</si>
  <si>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</si>
  <si>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</si>
  <si>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</si>
  <si>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</si>
  <si>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</si>
  <si>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</si>
  <si>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</si>
  <si>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</si>
  <si>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</si>
  <si>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</si>
  <si>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</si>
  <si>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</si>
  <si>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</si>
  <si>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</si>
  <si>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</si>
  <si>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</si>
  <si>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</si>
  <si>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</si>
  <si>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</si>
  <si>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</si>
  <si>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</si>
  <si>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</si>
  <si>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</si>
  <si>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</si>
  <si>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</si>
  <si>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</si>
  <si>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</si>
  <si>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</si>
  <si>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</si>
  <si>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</si>
  <si>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</si>
  <si>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</si>
  <si>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</si>
  <si>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</si>
  <si>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</si>
  <si>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</si>
  <si>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</si>
  <si>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</si>
  <si>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</si>
  <si>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</si>
  <si>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</si>
  <si>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</si>
  <si>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</si>
  <si>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</si>
  <si>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</si>
  <si>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</si>
  <si>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</si>
  <si>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</si>
  <si>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</si>
  <si>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</si>
  <si>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</si>
  <si>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</si>
  <si>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</si>
  <si>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</si>
  <si>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</si>
  <si>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</si>
  <si>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</si>
  <si>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</si>
  <si>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</si>
  <si>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</si>
  <si>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</si>
  <si>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</si>
  <si>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</si>
  <si>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</si>
  <si>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</si>
  <si>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</si>
  <si>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</si>
  <si>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</si>
  <si>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</si>
  <si>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</si>
  <si>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</si>
  <si>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</si>
  <si>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</si>
  <si>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</si>
  <si>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</si>
  <si>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</si>
  <si>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</si>
  <si>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</si>
  <si>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</si>
  <si>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</si>
  <si>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</si>
  <si>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</si>
  <si>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</si>
  <si>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</si>
  <si>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</si>
  <si>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</si>
  <si>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</si>
  <si>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</si>
  <si>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</si>
  <si>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</si>
  <si>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</si>
  <si>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</si>
  <si>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</si>
  <si>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</si>
  <si>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</si>
  <si>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</si>
  <si>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</si>
  <si>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</si>
  <si>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</si>
  <si>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</si>
  <si>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</si>
  <si>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</si>
  <si>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</si>
  <si>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</si>
  <si>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</si>
  <si>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</si>
  <si>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</si>
  <si>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</si>
  <si>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</si>
  <si>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</si>
  <si>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</si>
  <si>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</si>
  <si>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</si>
  <si>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</si>
  <si>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</si>
  <si>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</si>
  <si>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</si>
  <si>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</si>
  <si>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</si>
  <si>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</si>
  <si>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</si>
  <si>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</si>
  <si>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</si>
  <si>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</si>
  <si>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</si>
  <si>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</si>
  <si>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</si>
  <si>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</si>
  <si>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</si>
  <si>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</si>
  <si>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</si>
  <si>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</si>
  <si>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</si>
  <si>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</si>
  <si>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</si>
  <si>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</si>
  <si>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</si>
  <si>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</si>
  <si>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</si>
  <si>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</si>
  <si>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</si>
  <si>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</si>
  <si>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</si>
  <si>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</si>
  <si>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</si>
  <si>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</si>
  <si>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</si>
  <si>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</si>
  <si>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</si>
  <si>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</si>
  <si>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</si>
  <si>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</si>
  <si>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</si>
  <si>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</si>
  <si>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</si>
  <si>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</si>
  <si>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</si>
  <si>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</si>
  <si>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</si>
  <si>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</si>
  <si>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</si>
  <si>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</si>
  <si>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</si>
  <si>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</si>
  <si>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</si>
  <si>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</si>
  <si>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</si>
  <si>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</si>
  <si>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</si>
  <si>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</si>
  <si>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</si>
  <si>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</si>
  <si>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</si>
  <si>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</si>
  <si>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</si>
  <si>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</si>
  <si>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</si>
  <si>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</si>
  <si>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</si>
  <si>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</si>
  <si>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</si>
  <si>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</si>
  <si>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</si>
  <si>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</si>
  <si>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</si>
  <si>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</si>
  <si>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</si>
  <si>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</si>
  <si>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</si>
  <si>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</si>
  <si>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</si>
  <si>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</si>
  <si>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</si>
  <si>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</si>
  <si>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</si>
  <si>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</si>
  <si>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</si>
  <si>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</si>
  <si>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</si>
  <si>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</si>
  <si>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</si>
  <si>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</si>
  <si>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</si>
  <si>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</si>
  <si>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</si>
  <si>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</si>
  <si>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</si>
  <si>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</si>
  <si>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</si>
  <si>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</si>
  <si>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</si>
  <si>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</si>
  <si>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</si>
  <si>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</si>
  <si>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</si>
  <si>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</si>
  <si>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</si>
  <si>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</si>
  <si>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</si>
  <si>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</si>
  <si>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</si>
  <si>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</si>
  <si>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</si>
  <si>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</si>
  <si>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</si>
  <si>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</si>
  <si>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</si>
  <si>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</si>
  <si>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</si>
  <si>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</si>
  <si>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</si>
  <si>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</si>
  <si>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</si>
  <si>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</si>
  <si>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</si>
  <si>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</si>
  <si>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</si>
  <si>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</si>
  <si>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</si>
  <si>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</si>
  <si>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</si>
  <si>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</si>
  <si>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</si>
  <si>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</si>
  <si>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</si>
  <si>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</si>
  <si>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</si>
  <si>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</si>
  <si>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</si>
  <si>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</si>
  <si>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</si>
  <si>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</si>
  <si>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</si>
  <si>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</si>
  <si>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</si>
  <si>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</si>
  <si>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</si>
  <si>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</si>
  <si>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</si>
  <si>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</si>
  <si>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</si>
  <si>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</si>
  <si>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</si>
  <si>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</si>
  <si>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</si>
  <si>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</si>
  <si>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</si>
  <si>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</si>
  <si>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</si>
  <si>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</si>
  <si>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</si>
  <si>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</si>
  <si>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</si>
  <si>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</si>
  <si>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</si>
  <si>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</si>
  <si>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</si>
  <si>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</si>
  <si>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</si>
  <si>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</si>
  <si>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</si>
  <si>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</si>
  <si>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</si>
  <si>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</si>
  <si>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</si>
  <si>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</si>
  <si>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</si>
  <si>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</si>
  <si>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</si>
  <si>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</si>
  <si>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</si>
  <si>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</si>
  <si>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</si>
  <si>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</si>
  <si>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</si>
  <si>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</si>
  <si>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</si>
  <si>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</si>
  <si>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</si>
  <si>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</si>
  <si>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</si>
  <si>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</si>
  <si>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</si>
  <si>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</si>
  <si>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</si>
  <si>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</si>
  <si>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</si>
  <si>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</si>
  <si>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</si>
  <si>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</si>
  <si>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</si>
  <si>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</si>
  <si>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</si>
  <si>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</si>
  <si>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</si>
  <si>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</si>
  <si>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</si>
  <si>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</si>
  <si>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</si>
  <si>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</si>
  <si>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</si>
  <si>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</si>
  <si>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</si>
  <si>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</si>
  <si>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</si>
  <si>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</si>
  <si>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</si>
  <si>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</si>
  <si>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</si>
  <si>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</si>
  <si>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</si>
  <si>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</si>
  <si>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</si>
  <si>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</si>
  <si>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</si>
  <si>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</si>
  <si>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</si>
  <si>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</si>
  <si>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</si>
  <si>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</si>
  <si>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</si>
  <si>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</si>
  <si>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</si>
  <si>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</si>
  <si>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</si>
  <si>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</si>
  <si>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</si>
  <si>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</si>
  <si>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</si>
  <si>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</si>
  <si>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</si>
  <si>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</si>
  <si>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</si>
  <si>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</si>
  <si>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</si>
  <si>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</si>
  <si>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</si>
  <si>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</si>
  <si>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</si>
  <si>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</si>
  <si>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</si>
  <si>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</si>
  <si>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</si>
  <si>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</si>
  <si>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</si>
  <si>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</si>
  <si>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</si>
  <si>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</si>
  <si>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</si>
  <si>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</si>
  <si>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</si>
  <si>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</si>
  <si>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</si>
  <si>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</si>
  <si>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</si>
  <si>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</si>
  <si>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</si>
  <si>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</si>
  <si>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</si>
  <si>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</si>
  <si>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</si>
  <si>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</si>
  <si>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</si>
  <si>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</si>
  <si>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</si>
  <si>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</si>
  <si>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</si>
  <si>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</si>
  <si>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</si>
  <si>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</si>
  <si>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</si>
  <si>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</si>
  <si>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</si>
  <si>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</si>
  <si>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</si>
  <si>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</si>
  <si>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</si>
  <si>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</si>
  <si>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</si>
  <si>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</si>
  <si>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</si>
  <si>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</si>
  <si>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</si>
  <si>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</si>
  <si>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</si>
  <si>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</si>
  <si>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</si>
  <si>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</si>
  <si>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</si>
  <si>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</si>
  <si>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</si>
  <si>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</si>
  <si>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</si>
  <si>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</si>
  <si>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</si>
  <si>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</si>
  <si>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</si>
  <si>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</si>
  <si>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</si>
  <si>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</si>
  <si>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</si>
  <si>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</si>
  <si>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</si>
  <si>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</si>
  <si>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</si>
  <si>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</si>
  <si>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</si>
  <si>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</si>
  <si>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</si>
  <si>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</si>
  <si>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</si>
  <si>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</si>
  <si>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</si>
  <si>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</si>
  <si>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</si>
  <si>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</si>
  <si>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</si>
  <si>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</si>
  <si>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</si>
  <si>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</si>
  <si>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</si>
  <si>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</si>
  <si>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</si>
  <si>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</si>
  <si>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</si>
  <si>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</si>
  <si>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</si>
  <si>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</si>
  <si>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</si>
  <si>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</si>
  <si>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</si>
  <si>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</si>
  <si>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</si>
  <si>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</si>
  <si>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</si>
  <si>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</si>
  <si>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</si>
  <si>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</si>
  <si>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</si>
  <si>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</si>
  <si>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</si>
  <si>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</si>
  <si>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</si>
  <si>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</si>
  <si>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</si>
  <si>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</si>
  <si>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</si>
  <si>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</si>
  <si>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</si>
  <si>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</si>
  <si>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</si>
  <si>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</si>
  <si>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</si>
  <si>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</si>
  <si>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</si>
  <si>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</si>
  <si>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</si>
  <si>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</si>
  <si>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</si>
  <si>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</si>
  <si>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</si>
  <si>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</si>
  <si>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</si>
  <si>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</si>
  <si>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</si>
  <si>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</si>
  <si>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</si>
  <si>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</si>
  <si>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</si>
  <si>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</si>
  <si>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</si>
  <si>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</si>
  <si>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</si>
  <si>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</si>
  <si>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</si>
  <si>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</si>
  <si>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</si>
  <si>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</si>
  <si>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</si>
  <si>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</si>
  <si>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</si>
  <si>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</si>
  <si>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</si>
  <si>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</si>
  <si>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</si>
  <si>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</si>
  <si>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</si>
  <si>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</si>
  <si>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</si>
  <si>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</si>
  <si>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</si>
  <si>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</si>
  <si>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</si>
  <si>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</si>
  <si>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</si>
  <si>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</si>
  <si>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</si>
  <si>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</si>
  <si>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</si>
  <si>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</si>
  <si>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</si>
  <si>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</si>
  <si>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</si>
  <si>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</si>
  <si>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</si>
  <si>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</si>
  <si>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</si>
  <si>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</si>
  <si>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</si>
  <si>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</si>
  <si>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</si>
  <si>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</si>
  <si>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</si>
  <si>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</si>
  <si>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</si>
  <si>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</si>
  <si>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</si>
  <si>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</si>
  <si>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</si>
  <si>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</si>
  <si>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</si>
  <si>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</si>
  <si>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</si>
  <si>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</si>
  <si>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</si>
  <si>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</si>
  <si>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</si>
  <si>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</si>
  <si>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</si>
  <si>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</si>
  <si>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</si>
  <si>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</si>
  <si>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</si>
  <si>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</si>
  <si>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</si>
  <si>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</si>
  <si>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</si>
  <si>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</si>
  <si>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</si>
  <si>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</si>
  <si>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</si>
  <si>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</si>
  <si>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</si>
  <si>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</si>
  <si>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</si>
  <si>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</si>
  <si>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</si>
  <si>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</si>
  <si>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</si>
  <si>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</si>
  <si>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</si>
  <si>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</si>
  <si>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</si>
  <si>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</si>
  <si>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</si>
  <si>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</si>
  <si>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</si>
  <si>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</si>
  <si>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</si>
  <si>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</si>
  <si>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</si>
  <si>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</si>
  <si>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</si>
  <si>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</si>
  <si>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</si>
  <si>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</si>
  <si>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</si>
  <si>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</si>
  <si>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</si>
  <si>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</si>
  <si>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</si>
  <si>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</si>
  <si>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</si>
  <si>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</si>
  <si>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</si>
  <si>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</si>
  <si>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</si>
  <si>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</si>
  <si>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</si>
  <si>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</si>
  <si>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</si>
  <si>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</si>
  <si>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</si>
  <si>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</si>
  <si>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</si>
  <si>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</si>
  <si>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</si>
  <si>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</si>
  <si>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</si>
  <si>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</si>
  <si>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</si>
  <si>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</si>
  <si>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</si>
  <si>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</si>
  <si>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</si>
  <si>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</si>
  <si>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</si>
  <si>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</si>
  <si>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</si>
  <si>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</si>
  <si>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</si>
  <si>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</si>
  <si>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</si>
  <si>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</si>
  <si>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</si>
  <si>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</si>
  <si>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</si>
  <si>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</si>
  <si>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</si>
  <si>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</si>
  <si>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</si>
  <si>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</si>
  <si>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</si>
  <si>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</si>
  <si>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</si>
  <si>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</si>
  <si>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</si>
  <si>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</si>
  <si>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</si>
  <si>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</si>
  <si>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</si>
  <si>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</si>
  <si>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</si>
  <si>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</si>
  <si>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</si>
  <si>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</si>
  <si>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</si>
  <si>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</si>
  <si>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</si>
  <si>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</si>
  <si>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</si>
  <si>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</si>
  <si>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</si>
  <si>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</si>
  <si>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</si>
  <si>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</si>
  <si>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</si>
  <si>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</si>
  <si>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</si>
  <si>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</si>
  <si>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</si>
  <si>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</si>
  <si>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</si>
  <si>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</si>
  <si>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</si>
  <si>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</si>
  <si>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</si>
  <si>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</si>
  <si>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</si>
  <si>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</si>
  <si>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</si>
  <si>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</si>
  <si>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</si>
  <si>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</si>
  <si>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</si>
  <si>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</si>
  <si>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</si>
  <si>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</si>
  <si>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</si>
  <si>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</si>
  <si>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</si>
  <si>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</si>
  <si>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</si>
  <si>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</si>
  <si>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</si>
  <si>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</si>
  <si>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</si>
  <si>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</si>
  <si>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</si>
  <si>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</si>
  <si>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</si>
  <si>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</si>
  <si>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</si>
  <si>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</si>
  <si>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</si>
  <si>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</si>
  <si>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</si>
  <si>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</si>
  <si>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</si>
  <si>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</si>
  <si>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</si>
  <si>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</si>
  <si>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</si>
  <si>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</si>
  <si>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</si>
  <si>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</si>
  <si>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</si>
  <si>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</si>
  <si>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</si>
  <si>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</si>
  <si>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</si>
  <si>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</si>
  <si>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</si>
  <si>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</si>
  <si>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</si>
  <si>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</si>
  <si>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</si>
  <si>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</si>
  <si>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</si>
  <si>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</si>
  <si>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</si>
  <si>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</si>
  <si>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</si>
  <si>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</si>
  <si>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</si>
  <si>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</si>
  <si>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</si>
  <si>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</si>
  <si>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</si>
  <si>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</si>
  <si>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</si>
  <si>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</si>
  <si>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</si>
  <si>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</si>
  <si>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</si>
  <si>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</si>
  <si>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</si>
  <si>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</si>
  <si>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</si>
  <si>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</si>
  <si>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</si>
  <si>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</si>
  <si>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</si>
  <si>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</si>
  <si>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</si>
  <si>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</si>
  <si>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</si>
  <si>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</si>
  <si>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</si>
  <si>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</si>
  <si>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</si>
  <si>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</si>
  <si>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</si>
  <si>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</si>
  <si>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</si>
  <si>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</si>
  <si>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</si>
  <si>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</si>
  <si>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</si>
  <si>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</si>
  <si>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</si>
  <si>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</si>
  <si>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</si>
  <si>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</si>
  <si>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</si>
  <si>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</si>
  <si>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</si>
  <si>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</si>
  <si>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</si>
  <si>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</si>
  <si>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</si>
  <si>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</si>
  <si>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</si>
  <si>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</si>
  <si>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</si>
  <si>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</si>
  <si>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</si>
  <si>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</si>
  <si>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</si>
  <si>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</si>
  <si>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</si>
  <si>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</si>
  <si>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</si>
  <si>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</si>
  <si>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</si>
  <si>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</si>
  <si>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</si>
  <si>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</si>
  <si>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</si>
  <si>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</si>
  <si>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</si>
  <si>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</si>
  <si>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</si>
  <si>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</si>
  <si>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</si>
  <si>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</si>
  <si>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</si>
  <si>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</si>
  <si>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</si>
  <si>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</si>
  <si>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</si>
  <si>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</si>
  <si>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</si>
  <si>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</si>
  <si>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</si>
  <si>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</si>
  <si>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</si>
  <si>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</si>
  <si>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</si>
  <si>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</si>
  <si>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</si>
  <si>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</si>
  <si>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</si>
  <si>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</si>
  <si>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</si>
  <si>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</si>
  <si>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</si>
  <si>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</si>
  <si>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</si>
  <si>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</si>
  <si>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</si>
  <si>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</si>
  <si>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</si>
  <si>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</si>
  <si>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</si>
  <si>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</si>
  <si>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</si>
  <si>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</si>
  <si>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</si>
  <si>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</si>
  <si>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</si>
  <si>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</si>
  <si>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</si>
  <si>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</si>
  <si>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</si>
  <si>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</si>
  <si>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</si>
  <si>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</si>
  <si>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</si>
  <si>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</si>
  <si>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</si>
  <si>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</si>
  <si>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</si>
  <si>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</si>
  <si>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</si>
  <si>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</si>
  <si>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</si>
  <si>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</si>
  <si>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</si>
  <si>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</si>
  <si>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</si>
  <si>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</si>
  <si>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</si>
  <si>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</si>
  <si>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</si>
  <si>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</si>
  <si>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</si>
  <si>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</si>
  <si>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</si>
  <si>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</si>
  <si>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</si>
  <si>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</si>
  <si>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</si>
  <si>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</si>
  <si>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</si>
  <si>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</si>
  <si>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</si>
  <si>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</si>
  <si>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</si>
  <si>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</si>
  <si>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</si>
  <si>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</si>
  <si>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</si>
  <si>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</si>
  <si>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</si>
  <si>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</si>
  <si>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</si>
  <si>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</si>
  <si>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</si>
  <si>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</si>
  <si>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</si>
  <si>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</si>
  <si>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</si>
  <si>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</si>
  <si>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</si>
  <si>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</si>
  <si>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</si>
  <si>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</si>
  <si>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</si>
  <si>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</si>
  <si>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</si>
  <si>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</si>
  <si>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</si>
  <si>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</si>
  <si>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</si>
  <si>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</si>
  <si>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</si>
  <si>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</si>
  <si>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</si>
  <si>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</si>
  <si>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</si>
  <si>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</si>
  <si>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</si>
  <si>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</si>
  <si>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</si>
  <si>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</si>
  <si>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</si>
  <si>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</si>
  <si>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</si>
  <si>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</si>
  <si>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</si>
  <si>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</si>
  <si>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</si>
  <si>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</si>
  <si>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</si>
  <si>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</si>
  <si>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</si>
  <si>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</si>
  <si>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</si>
  <si>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</si>
  <si>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</si>
  <si>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</si>
  <si>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</si>
  <si>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</si>
  <si>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</si>
  <si>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</si>
  <si>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</si>
  <si>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</si>
  <si>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</si>
  <si>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</si>
  <si>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</si>
  <si>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</si>
  <si>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</si>
  <si>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</si>
  <si>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</si>
  <si>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</si>
  <si>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</si>
  <si>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</si>
  <si>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</si>
  <si>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</si>
  <si>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</si>
  <si>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</si>
  <si>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</si>
  <si>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</si>
  <si>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</si>
  <si>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</si>
  <si>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</si>
  <si>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</si>
  <si>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</si>
  <si>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</si>
  <si>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</si>
  <si>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</si>
  <si>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</si>
  <si>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</si>
  <si>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</si>
  <si>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</si>
  <si>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</si>
  <si>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</si>
  <si>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</si>
  <si>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</si>
  <si>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</si>
  <si>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</si>
  <si>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</si>
  <si>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</si>
  <si>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</si>
  <si>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</si>
  <si>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</si>
  <si>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</si>
  <si>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</si>
  <si>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</si>
  <si>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</si>
  <si>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</si>
  <si>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</si>
  <si>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</si>
  <si>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</si>
  <si>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</si>
  <si>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</si>
  <si>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</si>
  <si>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</si>
  <si>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</si>
  <si>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</si>
  <si>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</si>
  <si>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</si>
  <si>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</si>
  <si>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</si>
  <si>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</si>
  <si>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</si>
  <si>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</si>
  <si>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</si>
  <si>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</si>
  <si>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</si>
  <si>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</si>
  <si>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</si>
  <si>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</si>
  <si>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</si>
  <si>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</si>
  <si>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</si>
  <si>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</si>
  <si>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</si>
  <si>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</si>
  <si>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</si>
  <si>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</si>
  <si>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</si>
  <si>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</si>
  <si>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</si>
  <si>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</si>
  <si>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</si>
  <si>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</si>
  <si>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</si>
  <si>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</si>
  <si>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</si>
  <si>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</si>
  <si>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</si>
  <si>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</si>
  <si>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</si>
  <si>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</si>
  <si>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</si>
  <si>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</si>
  <si>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</si>
  <si>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</si>
  <si>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</si>
  <si>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</si>
  <si>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</si>
  <si>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</si>
  <si>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</si>
  <si>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</si>
  <si>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</si>
  <si>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</si>
  <si>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</si>
  <si>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</si>
  <si>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</si>
  <si>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</si>
  <si>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</si>
  <si>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</si>
  <si>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</si>
  <si>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</si>
  <si>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</si>
  <si>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</si>
  <si>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</si>
  <si>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</si>
  <si>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</si>
  <si>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</si>
  <si>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</si>
  <si>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</si>
  <si>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</si>
  <si>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</si>
  <si>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</si>
  <si>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</si>
  <si>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</si>
  <si>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</si>
  <si>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</si>
  <si>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</si>
  <si>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</si>
  <si>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</si>
  <si>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</si>
  <si>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</si>
  <si>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</si>
  <si>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</si>
  <si>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</si>
  <si>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</si>
  <si>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</si>
  <si>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</si>
  <si>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</si>
  <si>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</si>
  <si>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</si>
  <si>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</si>
  <si>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</si>
  <si>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</si>
  <si>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</si>
  <si>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</si>
  <si>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</si>
  <si>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</si>
  <si>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</si>
  <si>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</si>
  <si>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</si>
  <si>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</si>
  <si>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</si>
  <si>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</si>
  <si>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</si>
  <si>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</si>
  <si>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</si>
  <si>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</si>
  <si>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</si>
  <si>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</si>
  <si>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</si>
  <si>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</si>
  <si>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</si>
  <si>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</si>
  <si>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</si>
  <si>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</si>
  <si>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</si>
  <si>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</si>
  <si>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</si>
  <si>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</si>
  <si>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</si>
  <si>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</si>
  <si>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</si>
  <si>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</si>
  <si>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</si>
  <si>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</si>
  <si>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</si>
  <si>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</si>
  <si>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</si>
  <si>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</si>
  <si>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</si>
  <si>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</si>
  <si>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</si>
  <si>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</si>
  <si>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</si>
  <si>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</si>
  <si>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</si>
  <si>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</si>
  <si>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</si>
  <si>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</si>
  <si>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</si>
  <si>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</si>
  <si>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</si>
  <si>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</si>
  <si>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</si>
  <si>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</si>
  <si>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</si>
  <si>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</si>
  <si>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</si>
  <si>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</si>
  <si>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</si>
  <si>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</si>
  <si>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</si>
  <si>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</si>
  <si>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</si>
  <si>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</si>
  <si>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</si>
  <si>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</si>
  <si>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</si>
  <si>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</si>
  <si>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</si>
  <si>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</si>
  <si>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</si>
  <si>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</si>
  <si>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</si>
  <si>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</si>
  <si>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</si>
  <si>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</si>
  <si>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</si>
  <si>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</si>
  <si>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</si>
  <si>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</si>
  <si>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</si>
  <si>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</si>
  <si>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</si>
  <si>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</si>
  <si>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</si>
  <si>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</si>
  <si>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</si>
  <si>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</si>
  <si>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</si>
  <si>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</si>
  <si>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</si>
  <si>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</si>
  <si>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</si>
  <si>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</si>
  <si>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</si>
  <si>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</si>
  <si>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</si>
  <si>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</si>
  <si>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</si>
  <si>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</si>
  <si>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</si>
  <si>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</si>
  <si>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</si>
  <si>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</si>
  <si>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</si>
  <si>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</si>
  <si>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</si>
  <si>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</si>
  <si>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</si>
  <si>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</si>
  <si>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</si>
  <si>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</si>
  <si>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</si>
  <si>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</si>
  <si>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</si>
  <si>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</si>
  <si>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</si>
  <si>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</si>
  <si>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</si>
  <si>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</si>
  <si>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</si>
  <si>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</si>
  <si>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</si>
  <si>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</si>
  <si>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</si>
  <si>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</si>
  <si>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</si>
  <si>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</si>
  <si>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</si>
  <si>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</si>
  <si>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</si>
  <si>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</si>
  <si>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</si>
  <si>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</si>
  <si>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</si>
  <si>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</si>
  <si>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</si>
  <si>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</si>
  <si>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</si>
  <si>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</si>
  <si>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</si>
  <si>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</si>
  <si>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</si>
  <si>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</si>
  <si>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</si>
  <si>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</si>
  <si>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</si>
  <si>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</si>
  <si>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</si>
  <si>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</si>
  <si>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</si>
  <si>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</si>
  <si>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</si>
  <si>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</si>
  <si>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</si>
  <si>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</si>
  <si>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</si>
  <si>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</si>
  <si>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</si>
  <si>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</si>
  <si>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</si>
  <si>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</si>
  <si>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</si>
  <si>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</si>
  <si>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</si>
  <si>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</si>
  <si>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</si>
  <si>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</si>
  <si>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</si>
  <si>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</si>
  <si>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</si>
  <si>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</si>
  <si>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</si>
  <si>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</si>
  <si>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</si>
  <si>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</si>
  <si>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</si>
  <si>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</si>
  <si>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</si>
  <si>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</si>
  <si>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</si>
  <si>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</si>
  <si>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</si>
  <si>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</si>
  <si>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</si>
  <si>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</si>
  <si>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</si>
  <si>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</si>
  <si>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</si>
  <si>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</si>
  <si>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</si>
  <si>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</si>
  <si>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</si>
  <si>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</si>
  <si>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</si>
  <si>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</si>
  <si>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</si>
  <si>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</si>
  <si>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</si>
  <si>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</si>
  <si>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</si>
  <si>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</si>
  <si>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</si>
  <si>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</si>
  <si>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</si>
  <si>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</si>
  <si>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</si>
  <si>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</si>
  <si>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</si>
  <si>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</si>
  <si>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</si>
  <si>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</si>
  <si>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</si>
  <si>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</si>
  <si>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</si>
  <si>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</si>
  <si>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</si>
  <si>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</si>
  <si>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</si>
  <si>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</si>
  <si>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</si>
  <si>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</si>
  <si>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</si>
  <si>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</si>
  <si>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</si>
  <si>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</si>
  <si>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</si>
  <si>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</si>
  <si>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</si>
  <si>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</si>
  <si>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</si>
  <si>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</si>
  <si>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</si>
  <si>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</si>
  <si>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</si>
  <si>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</si>
  <si>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</si>
  <si>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</si>
  <si>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</si>
  <si>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</si>
  <si>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</si>
  <si>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</si>
  <si>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</si>
  <si>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</si>
  <si>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</si>
  <si>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</si>
  <si>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</si>
  <si>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</si>
  <si>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</si>
  <si>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</si>
  <si>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</si>
  <si>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</si>
  <si>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</si>
  <si>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</si>
  <si>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</si>
  <si>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</si>
  <si>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</si>
  <si>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</si>
  <si>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</si>
  <si>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</si>
  <si>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</si>
  <si>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</si>
  <si>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</si>
  <si>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</si>
  <si>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</si>
  <si>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</si>
  <si>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</si>
  <si>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</si>
  <si>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</si>
  <si>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</si>
  <si>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</si>
  <si>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</si>
  <si>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</si>
  <si>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</si>
  <si>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</si>
  <si>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</si>
  <si>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</si>
  <si>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</si>
  <si>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</si>
  <si>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</si>
  <si>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</si>
  <si>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</si>
  <si>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</si>
  <si>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</si>
  <si>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</si>
  <si>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</si>
  <si>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</si>
  <si>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</si>
  <si>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</si>
  <si>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</si>
  <si>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</si>
  <si>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</si>
  <si>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</si>
  <si>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</si>
  <si>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</si>
  <si>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</si>
  <si>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</si>
  <si>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</si>
  <si>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</si>
  <si>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</si>
  <si>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</si>
  <si>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</si>
  <si>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</si>
  <si>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</si>
  <si>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</si>
  <si>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</si>
  <si>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</si>
  <si>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</si>
  <si>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</si>
  <si>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</si>
  <si>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</si>
  <si>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</si>
  <si>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</si>
  <si>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</si>
  <si>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</si>
  <si>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</si>
  <si>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</si>
  <si>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</si>
  <si>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</si>
  <si>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</si>
  <si>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</si>
  <si>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</si>
  <si>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</si>
  <si>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</si>
  <si>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</si>
  <si>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</si>
  <si>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</si>
  <si>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</si>
  <si>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</si>
  <si>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</si>
  <si>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</si>
  <si>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</si>
  <si>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</si>
  <si>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</si>
  <si>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</si>
  <si>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</si>
  <si>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</si>
  <si>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</si>
  <si>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</si>
  <si>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</si>
  <si>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</si>
  <si>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</si>
  <si>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</si>
  <si>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</si>
  <si>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</si>
  <si>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</si>
  <si>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</si>
  <si>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</si>
  <si>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</si>
  <si>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</si>
  <si>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</si>
  <si>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</si>
  <si>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</si>
  <si>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</si>
  <si>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</si>
  <si>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</si>
  <si>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</si>
  <si>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</si>
  <si>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</si>
  <si>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</si>
  <si>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</si>
  <si>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</si>
  <si>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</si>
  <si>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</si>
  <si>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</si>
  <si>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</si>
  <si>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</si>
  <si>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</si>
  <si>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</si>
  <si>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</si>
  <si>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</si>
  <si>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</si>
  <si>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</si>
  <si>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</si>
  <si>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</si>
  <si>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</si>
  <si>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</si>
  <si>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</si>
  <si>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</si>
  <si>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</si>
  <si>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</si>
  <si>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</si>
  <si>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</si>
  <si>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</si>
  <si>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</si>
  <si>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</si>
  <si>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</si>
  <si>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</si>
  <si>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</si>
  <si>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</si>
  <si>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</si>
  <si>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</si>
  <si>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</si>
  <si>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</si>
  <si>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</si>
  <si>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</si>
  <si>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</si>
  <si>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</si>
  <si>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</si>
  <si>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</si>
  <si>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</si>
  <si>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</si>
  <si>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</si>
  <si>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</si>
  <si>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</si>
  <si>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</si>
  <si>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</si>
  <si>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</si>
  <si>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</si>
  <si>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</si>
  <si>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</si>
  <si>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</si>
  <si>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</si>
  <si>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</si>
  <si>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</si>
  <si>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</si>
  <si>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</si>
  <si>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</si>
  <si>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</si>
  <si>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</si>
  <si>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</si>
  <si>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</si>
  <si>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</si>
  <si>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</si>
  <si>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</si>
  <si>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</si>
  <si>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</si>
  <si>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</si>
  <si>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</si>
  <si>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</si>
  <si>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</si>
  <si>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</si>
  <si>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</si>
  <si>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</si>
  <si>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</si>
  <si>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</si>
  <si>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</si>
  <si>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</si>
  <si>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</si>
  <si>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</si>
  <si>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</si>
  <si>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</si>
  <si>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</si>
  <si>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</si>
  <si>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</si>
  <si>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</si>
  <si>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</si>
  <si>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</si>
  <si>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</si>
  <si>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</si>
  <si>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</si>
  <si>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</si>
  <si>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</si>
  <si>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</si>
  <si>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</si>
  <si>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</si>
  <si>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</si>
  <si>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</si>
  <si>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</si>
  <si>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</si>
  <si>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</si>
  <si>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</si>
  <si>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</si>
  <si>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</si>
  <si>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</si>
  <si>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</si>
  <si>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</si>
  <si>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</si>
  <si>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</si>
  <si>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</si>
  <si>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</si>
  <si>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</si>
  <si>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</si>
  <si>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</si>
  <si>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</si>
  <si>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</si>
  <si>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</si>
  <si>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</si>
  <si>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</si>
  <si>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</si>
  <si>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</si>
  <si>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</si>
  <si>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</si>
  <si>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</si>
  <si>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</si>
  <si>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</si>
  <si>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</si>
  <si>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</si>
  <si>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</si>
  <si>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</si>
  <si>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</si>
  <si>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</si>
  <si>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</si>
  <si>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</si>
  <si>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</si>
  <si>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</si>
  <si>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</si>
  <si>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</si>
  <si>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</si>
  <si>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</si>
  <si>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</si>
  <si>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</si>
  <si>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</si>
  <si>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</si>
  <si>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</si>
  <si>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</si>
  <si>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</si>
  <si>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</si>
  <si>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</si>
  <si>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</si>
  <si>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</si>
  <si>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</si>
  <si>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</si>
  <si>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</si>
  <si>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</si>
  <si>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</si>
  <si>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</si>
  <si>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</si>
  <si>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</si>
  <si>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</si>
  <si>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</si>
  <si>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</si>
  <si>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</si>
  <si>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</si>
  <si>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</si>
  <si>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</si>
  <si>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</si>
  <si>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</si>
  <si>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</si>
  <si>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</si>
  <si>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</si>
  <si>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</si>
  <si>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</si>
  <si>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</si>
  <si>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</si>
  <si>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</si>
  <si>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</si>
  <si>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</si>
  <si>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</si>
  <si>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</si>
  <si>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</si>
  <si>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</si>
  <si>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</si>
  <si>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</si>
  <si>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</si>
  <si>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</si>
  <si>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</si>
  <si>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</si>
  <si>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</si>
  <si>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</si>
  <si>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</si>
  <si>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</si>
  <si>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</si>
  <si>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</si>
  <si>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</si>
  <si>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</si>
  <si>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</si>
  <si>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</si>
  <si>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</si>
  <si>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</si>
  <si>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</si>
  <si>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</si>
  <si>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</si>
  <si>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</si>
  <si>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</si>
  <si>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</si>
  <si>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</si>
  <si>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</si>
  <si>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</si>
  <si>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</si>
  <si>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</si>
  <si>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</si>
  <si>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</si>
  <si>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</si>
  <si>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</si>
  <si>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</si>
  <si>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</si>
  <si>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</si>
  <si>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</si>
  <si>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</si>
  <si>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</si>
  <si>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</si>
  <si>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</si>
  <si>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</si>
  <si>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</si>
  <si>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</si>
  <si>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</si>
  <si>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</si>
  <si>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</si>
  <si>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</si>
  <si>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</si>
  <si>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</si>
  <si>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</si>
  <si>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</si>
  <si>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</si>
  <si>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</si>
  <si>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</si>
  <si>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</si>
  <si>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</si>
  <si>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</si>
  <si>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</si>
  <si>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</si>
  <si>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</si>
  <si>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</si>
  <si>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</si>
  <si>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</si>
  <si>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</si>
  <si>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</si>
  <si>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</si>
  <si>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</si>
  <si>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</si>
  <si>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</si>
  <si>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</si>
  <si>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</si>
  <si>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</si>
  <si>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</si>
  <si>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</si>
  <si>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</si>
  <si>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</si>
  <si>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</si>
  <si>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</si>
  <si>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</si>
  <si>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</si>
  <si>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</si>
  <si>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</si>
  <si>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</si>
  <si>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</si>
  <si>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</si>
  <si>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</si>
  <si>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</si>
  <si>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</si>
  <si>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</si>
  <si>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</si>
  <si>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</si>
  <si>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</si>
  <si>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</si>
  <si>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</si>
  <si>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</si>
  <si>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</si>
  <si>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</si>
  <si>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</si>
  <si>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</si>
  <si>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</si>
  <si>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</si>
  <si>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</si>
  <si>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</si>
  <si>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</si>
  <si>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</si>
  <si>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</si>
  <si>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</si>
  <si>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</si>
  <si>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</si>
  <si>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</si>
  <si>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</si>
  <si>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</si>
  <si>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</si>
  <si>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</si>
  <si>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</si>
  <si>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</si>
  <si>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</si>
  <si>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</si>
  <si>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</si>
  <si>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</si>
  <si>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</si>
  <si>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</si>
  <si>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</si>
  <si>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</si>
  <si>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</si>
  <si>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</si>
  <si>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</si>
  <si>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</si>
  <si>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</si>
  <si>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</si>
  <si>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</si>
  <si>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</si>
  <si>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</si>
  <si>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</si>
  <si>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</si>
  <si>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</si>
  <si>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</si>
  <si>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</si>
  <si>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</si>
  <si>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</si>
  <si>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</si>
  <si>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</si>
  <si>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</si>
  <si>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</si>
  <si>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</si>
  <si>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</si>
  <si>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</si>
  <si>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</si>
  <si>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</si>
  <si>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</si>
  <si>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</si>
  <si>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</si>
  <si>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</si>
  <si>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</si>
  <si>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</si>
  <si>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</si>
  <si>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</si>
  <si>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</si>
  <si>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</si>
  <si>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</si>
  <si>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</si>
  <si>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</si>
  <si>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</si>
  <si>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</si>
  <si>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</si>
  <si>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</si>
  <si>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</si>
  <si>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</si>
  <si>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</si>
  <si>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</si>
  <si>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</si>
  <si>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</si>
  <si>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</si>
  <si>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</si>
  <si>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</si>
  <si>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</si>
  <si>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</si>
  <si>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</si>
  <si>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</si>
  <si>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</si>
  <si>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</si>
  <si>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</si>
  <si>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</si>
  <si>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</si>
  <si>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</si>
  <si>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</si>
  <si>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</si>
  <si>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</si>
  <si>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</si>
  <si>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</si>
  <si>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</si>
  <si>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</si>
  <si>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</si>
  <si>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</si>
  <si>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</si>
  <si>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</si>
  <si>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</si>
  <si>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</si>
  <si>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</si>
  <si>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</si>
  <si>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</si>
  <si>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</si>
  <si>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</si>
  <si>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</si>
  <si>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</si>
  <si>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</si>
  <si>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</si>
  <si>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</si>
  <si>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</si>
  <si>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</si>
  <si>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</si>
  <si>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</si>
  <si>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</si>
  <si>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</si>
  <si>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</si>
  <si>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</si>
  <si>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</si>
  <si>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</si>
  <si>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</si>
  <si>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</si>
  <si>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</si>
  <si>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</si>
  <si>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</si>
  <si>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</si>
  <si>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</si>
  <si>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</si>
  <si>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</si>
  <si>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</si>
  <si>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</si>
  <si>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</si>
  <si>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</si>
  <si>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</si>
  <si>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</si>
  <si>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</si>
  <si>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</si>
  <si>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</si>
  <si>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</si>
  <si>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</si>
  <si>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</si>
  <si>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</si>
  <si>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</si>
  <si>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</si>
  <si>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</si>
  <si>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</si>
  <si>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</si>
  <si>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</si>
  <si>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</si>
  <si>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</si>
  <si>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</si>
  <si>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</si>
  <si>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</si>
  <si>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</si>
  <si>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</si>
  <si>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</si>
  <si>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</si>
  <si>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</si>
  <si>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</si>
  <si>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</si>
  <si>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</si>
  <si>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</si>
  <si>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</si>
  <si>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</si>
  <si>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</si>
  <si>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</si>
  <si>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</si>
  <si>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</si>
  <si>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</si>
  <si>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</si>
  <si>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</si>
  <si>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</si>
  <si>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</si>
  <si>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</si>
  <si>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</si>
  <si>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</si>
  <si>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</si>
  <si>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</si>
  <si>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</si>
  <si>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</si>
  <si>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</si>
  <si>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</si>
  <si>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</si>
  <si>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</si>
  <si>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</si>
  <si>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</si>
  <si>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</si>
  <si>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</si>
  <si>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</si>
  <si>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</si>
  <si>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</si>
  <si>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</si>
  <si>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</si>
  <si>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</si>
  <si>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</si>
  <si>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</si>
  <si>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</si>
  <si>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</si>
  <si>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</si>
  <si>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</si>
  <si>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</si>
  <si>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</si>
  <si>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</si>
  <si>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</si>
  <si>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</si>
  <si>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</si>
  <si>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</si>
  <si>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</si>
  <si>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</si>
  <si>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</si>
  <si>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</si>
  <si>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</si>
  <si>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</si>
  <si>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</si>
  <si>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</si>
  <si>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</si>
  <si>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</si>
  <si>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</si>
  <si>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</si>
  <si>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</si>
  <si>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</si>
  <si>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</si>
  <si>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</si>
  <si>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</si>
  <si>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</si>
  <si>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</si>
  <si>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</si>
  <si>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</si>
  <si>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</si>
  <si>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</si>
  <si>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</si>
  <si>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</si>
  <si>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</si>
  <si>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</si>
  <si>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</si>
  <si>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</si>
  <si>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</si>
  <si>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</si>
  <si>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</si>
  <si>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</si>
  <si>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</si>
  <si>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</si>
  <si>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</si>
  <si>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</si>
  <si>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</si>
  <si>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</si>
  <si>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</si>
  <si>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</si>
  <si>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</si>
  <si>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</si>
  <si>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</si>
  <si>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</si>
  <si>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</si>
  <si>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</si>
  <si>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</si>
  <si>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</si>
  <si>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</si>
  <si>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</si>
  <si>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</si>
  <si>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</si>
  <si>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</si>
  <si>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</si>
  <si>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</si>
  <si>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</si>
  <si>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</si>
  <si>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</si>
  <si>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</si>
  <si>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</si>
  <si>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</si>
  <si>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</si>
  <si>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</si>
  <si>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</si>
  <si>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</si>
  <si>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</si>
  <si>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</si>
  <si>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</si>
  <si>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</si>
  <si>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</si>
  <si>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</si>
  <si>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</si>
  <si>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</si>
  <si>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</si>
  <si>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</si>
  <si>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</si>
  <si>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</si>
  <si>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</si>
  <si>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</si>
  <si>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</si>
  <si>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</si>
  <si>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</si>
  <si>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</si>
  <si>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</si>
  <si>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</si>
  <si>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</si>
  <si>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</si>
  <si>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</si>
  <si>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</si>
  <si>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</si>
  <si>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</si>
  <si>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</si>
  <si>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</si>
  <si>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</si>
  <si>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</si>
  <si>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</si>
  <si>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</si>
  <si>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</si>
  <si>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</si>
  <si>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</si>
  <si>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</si>
  <si>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</si>
  <si>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</si>
  <si>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</si>
  <si>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</si>
  <si>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</si>
  <si>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</si>
  <si>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</si>
  <si>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</si>
  <si>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</si>
  <si>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</si>
  <si>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</si>
  <si>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</si>
  <si>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</si>
  <si>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</si>
  <si>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</si>
  <si>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</si>
  <si>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</si>
  <si>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</si>
  <si>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</si>
  <si>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</si>
  <si>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</si>
  <si>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</si>
  <si>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</si>
  <si>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</si>
  <si>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</si>
  <si>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</si>
  <si>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</si>
  <si>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</si>
  <si>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</si>
  <si>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</si>
  <si>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</si>
  <si>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</si>
  <si>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</si>
  <si>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</si>
  <si>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</si>
  <si>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</si>
  <si>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</si>
  <si>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</si>
  <si>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</si>
  <si>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</si>
  <si>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</si>
  <si>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</si>
  <si>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</si>
  <si>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</si>
  <si>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</si>
  <si>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</si>
  <si>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</si>
  <si>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</si>
  <si>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</si>
  <si>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</si>
  <si>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</si>
  <si>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</si>
  <si>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</si>
  <si>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</si>
  <si>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</si>
  <si>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</si>
  <si>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</si>
  <si>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</si>
  <si>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</si>
  <si>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</si>
  <si>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</si>
  <si>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</si>
  <si>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</si>
  <si>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</si>
  <si>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</si>
  <si>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</si>
  <si>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</si>
  <si>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</si>
  <si>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</si>
  <si>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</si>
  <si>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</si>
  <si>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</si>
  <si>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</si>
  <si>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</si>
  <si>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</si>
  <si>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</si>
  <si>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</si>
  <si>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</si>
  <si>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</si>
  <si>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</si>
  <si>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</si>
  <si>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</si>
  <si>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</si>
  <si>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</si>
  <si>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</si>
  <si>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</si>
  <si>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</si>
  <si>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</si>
  <si>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</si>
  <si>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</si>
  <si>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</si>
  <si>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</si>
  <si>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</si>
  <si>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</si>
  <si>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</si>
  <si>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</si>
  <si>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</si>
  <si>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</si>
  <si>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</si>
  <si>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</si>
  <si>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</si>
  <si>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</si>
  <si>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</si>
  <si>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</si>
  <si>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</si>
  <si>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</si>
  <si>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</si>
  <si>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</si>
  <si>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</si>
  <si>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</si>
  <si>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</si>
  <si>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</si>
  <si>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</si>
  <si>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</si>
  <si>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</si>
  <si>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</si>
  <si>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</si>
  <si>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</si>
  <si>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</si>
  <si>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</si>
  <si>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</si>
  <si>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</si>
  <si>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</si>
  <si>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</si>
  <si>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</si>
  <si>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</si>
  <si>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</si>
  <si>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</si>
  <si>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</si>
  <si>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</si>
  <si>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</si>
  <si>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</si>
  <si>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</si>
  <si>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</si>
  <si>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</si>
  <si>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</si>
  <si>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</si>
  <si>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</si>
  <si>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</si>
  <si>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</si>
  <si>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</si>
  <si>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</si>
  <si>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</si>
  <si>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</si>
  <si>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</si>
  <si>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</si>
  <si>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</si>
  <si>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</si>
  <si>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</si>
  <si>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</si>
  <si>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</si>
  <si>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</si>
  <si>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</si>
  <si>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</si>
  <si>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</si>
  <si>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</si>
  <si>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</si>
  <si>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</si>
  <si>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</si>
  <si>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</si>
  <si>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</si>
  <si>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</si>
  <si>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</si>
  <si>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</si>
  <si>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</si>
  <si>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</si>
  <si>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</si>
  <si>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</si>
  <si>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</si>
  <si>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</si>
  <si>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</si>
  <si>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</si>
  <si>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</si>
  <si>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</si>
  <si>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</si>
  <si>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</si>
  <si>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</si>
  <si>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</si>
  <si>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</si>
  <si>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</si>
  <si>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</si>
  <si>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</si>
  <si>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</si>
  <si>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</si>
  <si>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</si>
  <si>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</si>
  <si>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</si>
  <si>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</si>
  <si>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</si>
  <si>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</si>
  <si>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</si>
  <si>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</si>
  <si>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</si>
  <si>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</si>
  <si>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</si>
  <si>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</si>
  <si>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</si>
  <si>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</si>
  <si>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</si>
  <si>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</si>
  <si>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</si>
  <si>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</si>
  <si>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</si>
  <si>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</si>
  <si>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</si>
  <si>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</si>
  <si>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</si>
  <si>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</si>
  <si>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</si>
  <si>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</si>
  <si>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</si>
  <si>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</si>
  <si>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</si>
  <si>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</si>
  <si>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</si>
  <si>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</si>
  <si>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</si>
  <si>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</si>
  <si>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</si>
  <si>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</si>
  <si>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</si>
  <si>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</si>
  <si>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</si>
  <si>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</si>
  <si>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</si>
  <si>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</si>
  <si>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</si>
  <si>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</si>
  <si>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</si>
  <si>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</si>
  <si>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</si>
  <si>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</si>
  <si>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</si>
  <si>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</si>
  <si>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</si>
  <si>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</si>
  <si>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</si>
  <si>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</si>
  <si>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</si>
  <si>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</si>
  <si>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</si>
  <si>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</si>
  <si>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</si>
  <si>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</si>
  <si>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</si>
  <si>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</si>
  <si>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</si>
  <si>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</si>
  <si>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</si>
  <si>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</si>
  <si>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</si>
  <si>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</si>
  <si>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</si>
  <si>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</si>
  <si>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</si>
  <si>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</si>
  <si>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</si>
  <si>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</si>
  <si>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</si>
  <si>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</si>
  <si>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</si>
  <si>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</si>
  <si>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</si>
  <si>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</si>
  <si>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</si>
  <si>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</si>
  <si>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</si>
  <si>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</si>
  <si>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</si>
  <si>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</si>
  <si>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</si>
  <si>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</si>
  <si>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</si>
  <si>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</si>
  <si>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</si>
  <si>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</si>
  <si>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</si>
  <si>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</si>
  <si>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</si>
  <si>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</si>
  <si>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</si>
  <si>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</si>
  <si>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</si>
  <si>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</si>
  <si>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</si>
  <si>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</si>
  <si>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</si>
  <si>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</si>
  <si>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</si>
  <si>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</si>
  <si>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</si>
  <si>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</si>
  <si>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</si>
  <si>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</si>
  <si>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</si>
  <si>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</si>
  <si>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</si>
  <si>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</si>
  <si>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</si>
  <si>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</si>
  <si>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</si>
  <si>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</si>
  <si>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</si>
  <si>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</si>
  <si>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</si>
  <si>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</si>
  <si>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</si>
  <si>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</si>
  <si>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</si>
  <si>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</si>
  <si>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</si>
  <si>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</si>
  <si>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</si>
  <si>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</si>
  <si>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</si>
  <si>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</si>
  <si>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</si>
  <si>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</si>
  <si>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</si>
  <si>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</si>
  <si>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</si>
  <si>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</si>
  <si>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</si>
  <si>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</si>
  <si>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</si>
  <si>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</si>
  <si>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</si>
  <si>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</si>
  <si>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</si>
  <si>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</si>
  <si>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</si>
  <si>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</si>
  <si>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</si>
  <si>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</si>
  <si>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</si>
  <si>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</si>
  <si>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</si>
  <si>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</si>
  <si>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</si>
  <si>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</si>
  <si>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</si>
  <si>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</si>
  <si>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</si>
  <si>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</si>
  <si>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</si>
  <si>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</si>
  <si>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</si>
  <si>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</si>
  <si>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</si>
  <si>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</si>
  <si>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</si>
  <si>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</si>
  <si>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</si>
  <si>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</si>
  <si>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</si>
  <si>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</si>
  <si>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</si>
  <si>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</si>
  <si>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</si>
  <si>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</si>
  <si>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</si>
  <si>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</si>
  <si>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</si>
  <si>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</si>
  <si>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</si>
  <si>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</si>
  <si>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</si>
  <si>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</si>
  <si>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</si>
  <si>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</si>
  <si>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</si>
  <si>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</si>
  <si>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</si>
  <si>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</si>
  <si>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</si>
  <si>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</si>
  <si>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</si>
  <si>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</si>
  <si>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</si>
  <si>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</si>
  <si>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</si>
  <si>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</si>
  <si>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</si>
  <si>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</si>
  <si>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</si>
  <si>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</si>
  <si>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</si>
  <si>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</si>
  <si>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</si>
  <si>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</si>
  <si>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</si>
  <si>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</si>
  <si>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</si>
  <si>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</si>
  <si>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</si>
  <si>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</si>
  <si>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</si>
  <si>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</si>
  <si>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</si>
  <si>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</si>
  <si>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</si>
  <si>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</si>
  <si>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</si>
  <si>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</si>
  <si>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</si>
  <si>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</si>
  <si>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</si>
  <si>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</si>
  <si>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</si>
  <si>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</si>
  <si>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</si>
  <si>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</si>
  <si>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</si>
  <si>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</si>
  <si>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</si>
  <si>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</si>
  <si>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</si>
  <si>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</si>
  <si>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</si>
  <si>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</si>
  <si>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</si>
  <si>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</si>
  <si>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</si>
  <si>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</si>
  <si>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</si>
  <si>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</si>
  <si>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</si>
  <si>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</si>
  <si>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</si>
  <si>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</si>
  <si>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</si>
  <si>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</si>
  <si>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</si>
  <si>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</si>
  <si>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</si>
  <si>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</si>
  <si>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</si>
  <si>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</si>
  <si>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</si>
  <si>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</si>
  <si>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</si>
  <si>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</si>
  <si>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</si>
  <si>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</si>
  <si>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</si>
  <si>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</si>
  <si>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</si>
  <si>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</si>
  <si>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</si>
  <si>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</si>
  <si>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</si>
  <si>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</si>
  <si>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</si>
  <si>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</si>
  <si>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</si>
  <si>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</si>
  <si>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</si>
  <si>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</si>
  <si>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</si>
  <si>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</si>
  <si>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</si>
  <si>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</si>
  <si>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</si>
  <si>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</si>
  <si>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</si>
  <si>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</si>
  <si>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</si>
  <si>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</si>
  <si>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</si>
  <si>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</si>
  <si>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</si>
  <si>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</si>
  <si>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</si>
  <si>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</si>
  <si>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</si>
  <si>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</si>
  <si>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</si>
  <si>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</si>
  <si>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</si>
  <si>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</si>
  <si>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</si>
  <si>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</si>
  <si>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</si>
  <si>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</si>
  <si>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</si>
  <si>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</si>
  <si>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</si>
  <si>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</si>
  <si>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</si>
  <si>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</si>
  <si>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</si>
  <si>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</si>
  <si>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</si>
  <si>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</si>
  <si>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</si>
  <si>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</si>
  <si>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</si>
  <si>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</si>
  <si>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</si>
  <si>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</si>
  <si>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</si>
  <si>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</si>
  <si>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</si>
  <si>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</si>
  <si>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</si>
  <si>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</si>
  <si>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</si>
  <si>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</si>
  <si>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</si>
  <si>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</si>
  <si>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</si>
  <si>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</si>
  <si>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</si>
  <si>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</si>
  <si>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</si>
  <si>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</si>
  <si>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</si>
  <si>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</si>
  <si>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</si>
  <si>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</si>
  <si>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</si>
  <si>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</si>
  <si>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</si>
  <si>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</si>
  <si>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</si>
  <si>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</si>
  <si>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</si>
  <si>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</si>
  <si>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</si>
  <si>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</si>
  <si>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</si>
  <si>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</si>
  <si>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</si>
  <si>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</si>
  <si>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</si>
  <si>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</si>
  <si>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</si>
  <si>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</si>
  <si>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</si>
  <si>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</si>
  <si>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</si>
  <si>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</si>
  <si>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</si>
  <si>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</si>
  <si>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</si>
  <si>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</si>
  <si>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</si>
  <si>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</si>
  <si>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</si>
  <si>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</si>
  <si>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</si>
  <si>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</si>
  <si>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</si>
  <si>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</si>
  <si>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</si>
  <si>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</si>
  <si>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</si>
  <si>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</si>
  <si>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</si>
  <si>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</si>
  <si>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</si>
  <si>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</si>
  <si>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</si>
  <si>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</si>
  <si>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</si>
  <si>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</si>
  <si>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</si>
  <si>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</si>
  <si>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</si>
  <si>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</si>
  <si>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</si>
  <si>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</si>
  <si>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</si>
  <si>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</si>
  <si>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</si>
  <si>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</si>
  <si>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</si>
  <si>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</si>
  <si>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</si>
  <si>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</si>
  <si>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</si>
  <si>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</si>
  <si>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</si>
  <si>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</si>
  <si>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</si>
  <si>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</si>
  <si>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</si>
  <si>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</si>
  <si>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</si>
  <si>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</si>
  <si>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</si>
  <si>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</si>
  <si>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</si>
  <si>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</si>
  <si>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</si>
  <si>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</si>
  <si>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</si>
  <si>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</si>
  <si>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</si>
  <si>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</si>
  <si>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</si>
  <si>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</si>
  <si>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</si>
  <si>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</si>
  <si>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</si>
  <si>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</si>
  <si>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</si>
  <si>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</si>
  <si>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</si>
  <si>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</si>
  <si>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</si>
  <si>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</si>
  <si>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</si>
  <si>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</si>
  <si>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</si>
  <si>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</si>
  <si>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</si>
  <si>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</si>
  <si>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</si>
  <si>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</si>
  <si>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</si>
  <si>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</si>
  <si>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</si>
  <si>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</si>
  <si>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</si>
  <si>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</si>
  <si>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</si>
  <si>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</si>
  <si>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</si>
  <si>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</si>
  <si>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</si>
  <si>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</si>
  <si>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</si>
  <si>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</si>
  <si>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</si>
  <si>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</si>
  <si>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</si>
  <si>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</si>
  <si>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</si>
  <si>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</si>
  <si>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</si>
  <si>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</si>
  <si>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</si>
  <si>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</si>
  <si>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</si>
  <si>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</si>
  <si>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</si>
  <si>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</si>
  <si>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</si>
  <si>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</si>
  <si>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</si>
  <si>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</si>
  <si>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</si>
  <si>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</si>
  <si>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</si>
  <si>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</si>
  <si>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</si>
  <si>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</si>
  <si>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</si>
  <si>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</si>
  <si>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</si>
  <si>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</si>
  <si>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</si>
  <si>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</si>
  <si>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</si>
  <si>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</si>
  <si>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</si>
  <si>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</si>
  <si>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</si>
  <si>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</si>
  <si>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</si>
  <si>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</si>
  <si>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</si>
  <si>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</si>
  <si>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</si>
  <si>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</si>
  <si>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</si>
  <si>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</si>
  <si>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</si>
  <si>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</si>
  <si>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</si>
  <si>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</si>
  <si>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</si>
  <si>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</si>
  <si>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</si>
  <si>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</si>
  <si>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</si>
  <si>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</si>
  <si>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</si>
  <si>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</si>
  <si>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</si>
  <si>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</si>
  <si>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</si>
  <si>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</si>
  <si>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</si>
  <si>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</si>
  <si>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</si>
  <si>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</si>
  <si>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</si>
  <si>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</si>
  <si>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</si>
  <si>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</si>
  <si>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</si>
  <si>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</si>
  <si>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</si>
  <si>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</si>
  <si>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</si>
  <si>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</si>
  <si>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</si>
  <si>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</si>
  <si>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</si>
  <si>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</si>
  <si>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</si>
  <si>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</si>
  <si>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</si>
  <si>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</si>
  <si>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</si>
  <si>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</si>
  <si>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</si>
  <si>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</si>
  <si>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</si>
  <si>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</si>
  <si>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</si>
  <si>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</si>
  <si>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</si>
  <si>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</si>
  <si>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</si>
  <si>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</si>
  <si>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</si>
  <si>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</si>
  <si>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</si>
  <si>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</si>
  <si>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</si>
  <si>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</si>
  <si>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</si>
  <si>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</si>
  <si>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</si>
  <si>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</si>
  <si>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</si>
  <si>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</si>
  <si>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</si>
  <si>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</si>
  <si>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</si>
  <si>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</si>
  <si>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</si>
  <si>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</si>
  <si>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</si>
  <si>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</si>
  <si>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</si>
  <si>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</si>
  <si>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</si>
  <si>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</si>
  <si>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</si>
  <si>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</si>
  <si>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</si>
  <si>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</si>
  <si>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</si>
  <si>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</si>
  <si>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</si>
  <si>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</si>
  <si>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</si>
  <si>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</si>
  <si>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</si>
  <si>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</si>
  <si>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</si>
  <si>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</si>
  <si>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</si>
  <si>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</si>
  <si>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</si>
  <si>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</si>
  <si>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</si>
  <si>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</si>
  <si>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</si>
  <si>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</si>
  <si>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</si>
  <si>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</si>
  <si>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</si>
  <si>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</si>
  <si>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</si>
  <si>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</si>
  <si>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</si>
  <si>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</si>
  <si>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</si>
  <si>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</si>
  <si>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</si>
  <si>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</si>
  <si>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</si>
  <si>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</si>
  <si>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</si>
  <si>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</si>
  <si>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</si>
  <si>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</si>
  <si>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</si>
  <si>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</si>
  <si>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</si>
  <si>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</si>
  <si>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</si>
  <si>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</si>
  <si>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</si>
  <si>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</si>
  <si>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</si>
  <si>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</si>
  <si>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</si>
  <si>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</si>
  <si>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</si>
  <si>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</si>
  <si>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</si>
  <si>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</si>
  <si>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</si>
  <si>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</si>
  <si>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</si>
  <si>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</si>
  <si>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</si>
  <si>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</si>
  <si>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</si>
  <si>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</si>
  <si>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</si>
  <si>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</si>
  <si>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</si>
  <si>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</si>
  <si>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</si>
  <si>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</si>
  <si>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</si>
  <si>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</si>
  <si>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</si>
  <si>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</si>
  <si>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</si>
  <si>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</si>
  <si>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</si>
  <si>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</si>
  <si>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</si>
  <si>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</si>
  <si>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</si>
  <si>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</si>
  <si>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</si>
  <si>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</si>
  <si>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</si>
  <si>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</si>
  <si>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</si>
  <si>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</si>
  <si>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</si>
  <si>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</si>
  <si>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</si>
  <si>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</si>
  <si>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</si>
  <si>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</si>
  <si>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</si>
  <si>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</si>
  <si>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</si>
  <si>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</si>
  <si>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</si>
  <si>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</si>
  <si>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</si>
  <si>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</si>
  <si>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</si>
  <si>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</si>
  <si>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</si>
  <si>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</si>
  <si>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</si>
  <si>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</si>
  <si>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</si>
  <si>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</si>
  <si>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</si>
  <si>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</si>
  <si>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</si>
  <si>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</si>
  <si>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</si>
  <si>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</si>
  <si>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</si>
  <si>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</si>
  <si>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</si>
  <si>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</si>
  <si>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</si>
  <si>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</si>
  <si>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</si>
  <si>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</si>
  <si>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</si>
  <si>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</si>
  <si>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</si>
  <si>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</si>
  <si>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</si>
  <si>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</si>
  <si>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</si>
  <si>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</si>
  <si>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</si>
  <si>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</si>
  <si>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</si>
  <si>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</si>
  <si>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</si>
  <si>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</si>
  <si>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</si>
  <si>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</si>
  <si>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</si>
  <si>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</si>
  <si>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</si>
  <si>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</si>
  <si>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</si>
  <si>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</si>
  <si>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</si>
  <si>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</si>
  <si>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</si>
  <si>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</si>
  <si>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</si>
  <si>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</si>
  <si>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</si>
  <si>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</si>
  <si>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</si>
  <si>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</si>
  <si>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</si>
  <si>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</si>
  <si>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</si>
  <si>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</si>
  <si>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</si>
  <si>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</si>
  <si>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</si>
  <si>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</si>
  <si>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</si>
  <si>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</si>
  <si>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</si>
  <si>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</si>
  <si>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</si>
  <si>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</si>
  <si>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</si>
  <si>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</si>
  <si>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</si>
  <si>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</si>
  <si>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</si>
  <si>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</si>
  <si>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</si>
  <si>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</si>
  <si>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</si>
  <si>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</si>
  <si>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</si>
  <si>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</si>
  <si>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</si>
  <si>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</si>
  <si>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</si>
  <si>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</si>
  <si>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</si>
  <si>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</si>
  <si>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</si>
  <si>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</si>
  <si>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</si>
  <si>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</si>
  <si>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</si>
  <si>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</si>
  <si>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</si>
  <si>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</si>
  <si>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</si>
  <si>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</si>
  <si>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</si>
  <si>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</si>
  <si>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</si>
  <si>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</si>
  <si>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</si>
  <si>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</si>
  <si>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</si>
  <si>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</si>
  <si>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</si>
  <si>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</si>
  <si>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</si>
  <si>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</si>
  <si>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</si>
  <si>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</si>
  <si>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</si>
  <si>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</si>
  <si>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</si>
  <si>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</si>
  <si>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</si>
  <si>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</si>
  <si>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</si>
  <si>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</si>
  <si>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</si>
  <si>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</si>
  <si>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</si>
  <si>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</si>
  <si>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</si>
  <si>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</si>
  <si>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</si>
  <si>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</si>
  <si>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</si>
  <si>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</si>
  <si>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</si>
  <si>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</si>
  <si>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</si>
  <si>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</si>
  <si>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</si>
  <si>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</si>
  <si>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</si>
  <si>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</si>
  <si>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</si>
  <si>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</si>
  <si>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</si>
  <si>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</si>
  <si>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</si>
  <si>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</si>
  <si>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</si>
  <si>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</si>
  <si>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</si>
  <si>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</si>
  <si>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</si>
  <si>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</si>
  <si>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</si>
  <si>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</si>
  <si>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</si>
  <si>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</si>
  <si>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</si>
  <si>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</si>
  <si>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</si>
  <si>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</si>
  <si>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</si>
  <si>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</si>
  <si>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</si>
  <si>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</si>
  <si>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</si>
  <si>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</si>
  <si>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</si>
  <si>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</si>
  <si>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</si>
  <si>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</si>
  <si>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</si>
  <si>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</si>
  <si>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</si>
  <si>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</si>
  <si>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</si>
  <si>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</si>
  <si>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</si>
  <si>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</si>
  <si>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</si>
  <si>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</si>
  <si>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</si>
  <si>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</si>
  <si>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</si>
  <si>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</si>
  <si>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</si>
  <si>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</si>
  <si>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</si>
  <si>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</si>
  <si>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</si>
  <si>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</si>
  <si>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</si>
  <si>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</si>
  <si>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</si>
  <si>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</si>
  <si>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</si>
  <si>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</si>
  <si>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</si>
  <si>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</si>
  <si>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</si>
  <si>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</si>
  <si>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</si>
  <si>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</si>
  <si>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</si>
  <si>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</si>
  <si>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</si>
  <si>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</si>
  <si>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</si>
  <si>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</si>
  <si>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</si>
  <si>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</si>
  <si>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</si>
  <si>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</si>
  <si>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</si>
  <si>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</si>
  <si>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</si>
  <si>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</si>
  <si>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</si>
  <si>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</si>
  <si>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</si>
  <si>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</si>
  <si>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</si>
  <si>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</si>
  <si>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</si>
  <si>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</si>
  <si>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</si>
  <si>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</si>
  <si>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</si>
  <si>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</si>
  <si>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</si>
  <si>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</si>
  <si>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</si>
  <si>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</si>
  <si>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</si>
  <si>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</si>
  <si>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</si>
  <si>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</si>
  <si>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</si>
  <si>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</si>
  <si>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</si>
  <si>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</si>
  <si>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</si>
  <si>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</si>
  <si>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</si>
  <si>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</si>
  <si>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</si>
  <si>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</si>
  <si>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</si>
  <si>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</si>
  <si>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</si>
  <si>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</si>
  <si>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</si>
  <si>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</si>
  <si>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</si>
  <si>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</si>
  <si>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</si>
  <si>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</si>
  <si>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</si>
  <si>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</si>
  <si>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</si>
  <si>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</si>
  <si>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</si>
  <si>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</si>
  <si>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</si>
  <si>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</si>
  <si>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</si>
  <si>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</si>
  <si>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</si>
  <si>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</si>
  <si>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</si>
  <si>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</si>
  <si>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</si>
  <si>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</si>
  <si>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</si>
  <si>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</si>
  <si>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</si>
  <si>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</si>
  <si>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</si>
  <si>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</si>
  <si>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</si>
  <si>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</si>
  <si>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</si>
  <si>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</si>
  <si>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</si>
  <si>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</si>
  <si>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</si>
  <si>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</si>
  <si>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</si>
  <si>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</si>
  <si>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</si>
  <si>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</si>
  <si>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</si>
  <si>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</si>
  <si>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</si>
  <si>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</si>
  <si>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</si>
  <si>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</si>
  <si>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</si>
  <si>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</si>
  <si>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</si>
  <si>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</si>
  <si>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</si>
  <si>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</si>
  <si>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</si>
  <si>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</si>
  <si>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</si>
  <si>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</si>
  <si>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</si>
  <si>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</si>
  <si>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</si>
  <si>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</si>
  <si>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</si>
  <si>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</si>
  <si>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</si>
  <si>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</si>
  <si>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</si>
  <si>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</si>
  <si>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</si>
  <si>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</si>
  <si>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</si>
  <si>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</si>
  <si>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</si>
  <si>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</si>
  <si>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</si>
  <si>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</si>
  <si>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</si>
  <si>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</si>
  <si>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</si>
  <si>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</si>
  <si>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</si>
  <si>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</si>
  <si>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</si>
  <si>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</si>
  <si>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</si>
  <si>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</si>
  <si>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</si>
  <si>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</si>
  <si>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</si>
  <si>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</si>
  <si>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</si>
  <si>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</si>
  <si>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</si>
  <si>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</si>
  <si>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</si>
  <si>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</si>
  <si>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</si>
  <si>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</si>
  <si>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</si>
  <si>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</si>
  <si>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</si>
  <si>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</si>
  <si>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</si>
  <si>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</si>
  <si>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</si>
  <si>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</si>
  <si>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</si>
  <si>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</si>
  <si>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</si>
  <si>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</si>
  <si>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</si>
  <si>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</si>
  <si>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</si>
  <si>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</si>
  <si>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</si>
  <si>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</si>
  <si>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</si>
  <si>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</si>
  <si>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</si>
  <si>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</si>
  <si>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</si>
  <si>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</si>
  <si>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</si>
  <si>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</si>
  <si>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</si>
  <si>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</si>
  <si>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</si>
  <si>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</si>
  <si>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</si>
  <si>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</si>
  <si>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</si>
  <si>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</si>
  <si>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</si>
  <si>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</si>
  <si>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</si>
  <si>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</si>
  <si>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</si>
  <si>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</si>
  <si>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</si>
  <si>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</si>
  <si>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</si>
  <si>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</si>
  <si>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</si>
  <si>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</si>
  <si>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</si>
  <si>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</si>
  <si>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</si>
  <si>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</si>
  <si>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</si>
  <si>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</si>
  <si>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</si>
  <si>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</si>
  <si>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</si>
  <si>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</si>
  <si>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</si>
  <si>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</si>
  <si>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</si>
  <si>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</si>
  <si>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</si>
  <si>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</si>
  <si>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</si>
  <si>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</si>
  <si>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</si>
  <si>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</si>
  <si>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</si>
  <si>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</si>
  <si>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</si>
  <si>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</si>
  <si>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</si>
  <si>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</si>
  <si>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</si>
  <si>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</si>
  <si>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</si>
  <si>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</si>
  <si>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</si>
  <si>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</si>
  <si>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</si>
  <si>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</si>
  <si>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</si>
  <si>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</si>
  <si>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</si>
  <si>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</si>
  <si>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</si>
  <si>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</si>
  <si>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</si>
  <si>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</si>
  <si>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</si>
  <si>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</si>
  <si>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</si>
  <si>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</si>
  <si>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</si>
  <si>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</si>
  <si>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</si>
  <si>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</si>
  <si>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</si>
  <si>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</si>
  <si>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</si>
  <si>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</si>
  <si>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</si>
  <si>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</si>
  <si>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</si>
  <si>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</si>
  <si>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</si>
  <si>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</si>
  <si>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</si>
  <si>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</si>
  <si>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</si>
  <si>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</si>
  <si>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</si>
  <si>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</si>
  <si>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</si>
  <si>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</si>
  <si>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</si>
  <si>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</si>
  <si>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</si>
  <si>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</si>
  <si>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</si>
  <si>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</si>
  <si>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</si>
  <si>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</si>
  <si>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</si>
  <si>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</si>
  <si>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</si>
  <si>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</si>
  <si>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</si>
  <si>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</si>
  <si>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</si>
  <si>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</si>
  <si>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</si>
  <si>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</si>
  <si>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</si>
  <si>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</si>
  <si>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</si>
  <si>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</si>
  <si>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</si>
  <si>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</si>
  <si>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</si>
  <si>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</si>
  <si>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</si>
  <si>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</si>
  <si>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</si>
  <si>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</si>
  <si>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</si>
  <si>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</si>
  <si>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</si>
  <si>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</si>
  <si>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</si>
  <si>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</si>
  <si>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</si>
  <si>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</si>
  <si>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</si>
  <si>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</si>
  <si>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</si>
  <si>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</si>
  <si>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</si>
  <si>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</si>
  <si>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</si>
  <si>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</si>
  <si>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</si>
  <si>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</si>
  <si>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</si>
  <si>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</si>
  <si>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</si>
  <si>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</si>
  <si>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</si>
  <si>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</si>
  <si>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</si>
  <si>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</si>
  <si>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</si>
  <si>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</si>
  <si>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</si>
  <si>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</si>
  <si>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</si>
  <si>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</si>
  <si>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</si>
  <si>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</si>
  <si>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</si>
  <si>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</si>
  <si>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</si>
  <si>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</si>
  <si>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</si>
  <si>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</si>
  <si>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</si>
  <si>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</si>
  <si>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</si>
  <si>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</si>
  <si>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</si>
  <si>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</si>
  <si>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</si>
  <si>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</si>
  <si>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</si>
  <si>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</si>
  <si>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</si>
  <si>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</si>
  <si>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</si>
  <si>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</si>
  <si>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</si>
  <si>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</si>
  <si>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</si>
  <si>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</si>
  <si>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</si>
  <si>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</si>
  <si>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</si>
  <si>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</si>
  <si>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</si>
  <si>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</si>
  <si>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</si>
  <si>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</si>
  <si>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</si>
  <si>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</si>
  <si>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</si>
  <si>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</si>
  <si>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</si>
  <si>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</si>
  <si>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</si>
  <si>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</si>
  <si>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</si>
  <si>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</si>
  <si>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</si>
  <si>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</si>
  <si>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</si>
  <si>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</si>
  <si>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</si>
  <si>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</si>
  <si>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</si>
  <si>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</si>
  <si>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</si>
  <si>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</si>
  <si>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</si>
  <si>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</si>
  <si>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</si>
  <si>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</si>
  <si>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</si>
  <si>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</si>
  <si>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</si>
  <si>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</si>
  <si>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</si>
  <si>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</si>
  <si>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</si>
  <si>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</si>
  <si>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</si>
  <si>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</si>
  <si>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</si>
  <si>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</si>
  <si>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</si>
  <si>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</si>
  <si>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</si>
  <si>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</si>
  <si>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</si>
  <si>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</si>
  <si>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</si>
  <si>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</si>
  <si>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</si>
  <si>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</si>
  <si>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</si>
  <si>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</si>
  <si>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</si>
  <si>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</si>
  <si>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</si>
  <si>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</si>
  <si>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</si>
  <si>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</si>
  <si>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</si>
  <si>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</si>
  <si>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</si>
  <si>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</si>
  <si>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</si>
  <si>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</si>
  <si>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</si>
  <si>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</si>
  <si>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</si>
  <si>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</si>
  <si>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</si>
  <si>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</si>
  <si>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</si>
  <si>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</si>
  <si>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</si>
  <si>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</si>
  <si>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</si>
  <si>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</si>
  <si>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</si>
  <si>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</si>
  <si>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</si>
  <si>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</si>
  <si>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</si>
  <si>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</si>
  <si>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</si>
  <si>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</si>
  <si>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</si>
  <si>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</si>
  <si>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</si>
  <si>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</si>
  <si>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</si>
  <si>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</si>
  <si>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</si>
  <si>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</si>
  <si>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</si>
  <si>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</si>
  <si>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</si>
  <si>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</si>
  <si>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</si>
  <si>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</si>
  <si>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</si>
  <si>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</si>
  <si>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</si>
  <si>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</si>
  <si>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</si>
  <si>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</si>
  <si>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</si>
  <si>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</si>
  <si>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</si>
  <si>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</si>
  <si>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</si>
  <si>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</si>
  <si>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</si>
  <si>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</si>
  <si>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</si>
  <si>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</si>
  <si>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</si>
  <si>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</si>
  <si>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</si>
  <si>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</si>
  <si>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</si>
  <si>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</si>
  <si>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</si>
  <si>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</si>
  <si>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</si>
  <si>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</si>
  <si>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</si>
  <si>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</si>
  <si>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</si>
  <si>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</si>
  <si>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</si>
  <si>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</si>
  <si>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</si>
  <si>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</si>
  <si>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</si>
  <si>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</si>
  <si>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</si>
  <si>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</si>
  <si>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</si>
  <si>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</si>
  <si>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</si>
  <si>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</si>
  <si>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</si>
  <si>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</si>
  <si>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</si>
  <si>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</si>
  <si>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</si>
  <si>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</si>
  <si>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</si>
  <si>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</si>
  <si>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</si>
  <si>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</si>
  <si>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</si>
  <si>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</si>
  <si>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</si>
  <si>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</si>
  <si>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</si>
  <si>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</si>
  <si>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</si>
  <si>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</si>
  <si>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</si>
  <si>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</si>
  <si>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</si>
  <si>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</si>
  <si>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</si>
  <si>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</si>
  <si>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</si>
  <si>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</si>
  <si>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</si>
  <si>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</si>
  <si>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</si>
  <si>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</si>
  <si>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</si>
  <si>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</si>
  <si>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</si>
  <si>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</si>
  <si>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</si>
  <si>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</si>
  <si>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</si>
  <si>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</si>
  <si>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</si>
  <si>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</si>
  <si>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</si>
  <si>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</si>
  <si>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</si>
  <si>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</si>
  <si>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</si>
  <si>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</si>
  <si>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</si>
  <si>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</si>
  <si>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</si>
  <si>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</si>
  <si>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</si>
  <si>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</si>
  <si>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</si>
  <si>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</si>
  <si>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</si>
  <si>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</si>
  <si>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</si>
  <si>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</si>
  <si>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</si>
  <si>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</si>
  <si>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</si>
  <si>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</si>
  <si>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</si>
  <si>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</si>
  <si>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</si>
  <si>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</si>
  <si>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</si>
  <si>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</si>
  <si>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</si>
  <si>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</si>
  <si>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</si>
  <si>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</si>
  <si>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</si>
  <si>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</si>
  <si>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</si>
  <si>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</si>
  <si>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</si>
  <si>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</si>
  <si>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</si>
  <si>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</si>
  <si>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</si>
  <si>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</si>
  <si>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</si>
  <si>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</si>
  <si>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</si>
  <si>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</si>
  <si>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</si>
  <si>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</si>
  <si>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</si>
  <si>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</si>
  <si>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</si>
  <si>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</si>
  <si>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</si>
  <si>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</si>
  <si>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</si>
  <si>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</si>
  <si>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</si>
  <si>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</si>
  <si>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</si>
  <si>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</si>
  <si>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</si>
  <si>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</si>
  <si>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</si>
  <si>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</si>
  <si>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</si>
  <si>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</si>
  <si>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</si>
  <si>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</si>
  <si>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</si>
  <si>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</si>
  <si>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</si>
  <si>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</si>
  <si>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</si>
  <si>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</si>
  <si>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</si>
  <si>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</si>
  <si>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</si>
  <si>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</si>
  <si>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</si>
  <si>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</si>
  <si>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</si>
  <si>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</si>
  <si>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</si>
  <si>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</si>
  <si>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</si>
  <si>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</si>
  <si>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</si>
  <si>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</si>
  <si>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</si>
  <si>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</si>
  <si>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</si>
  <si>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</si>
  <si>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</si>
  <si>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</si>
  <si>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</si>
  <si>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</si>
  <si>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</si>
  <si>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</si>
  <si>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</si>
  <si>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</si>
  <si>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</si>
  <si>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</si>
  <si>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</si>
  <si>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</si>
  <si>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</si>
  <si>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</si>
  <si>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</si>
  <si>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</si>
  <si>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</si>
  <si>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</si>
  <si>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</si>
  <si>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</si>
  <si>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</si>
  <si>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</si>
  <si>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</si>
  <si>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</si>
  <si>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</si>
  <si>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</si>
  <si>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</si>
  <si>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</si>
  <si>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</si>
  <si>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</si>
  <si>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</si>
  <si>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</si>
  <si>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</si>
  <si>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</si>
  <si>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</si>
  <si>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</si>
  <si>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</si>
  <si>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</si>
  <si>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</si>
  <si>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</si>
  <si>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</si>
  <si>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</si>
  <si>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</si>
  <si>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</si>
  <si>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</si>
  <si>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</si>
  <si>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</si>
  <si>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</si>
  <si>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</si>
  <si>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</si>
  <si>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</si>
  <si>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</si>
  <si>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</si>
  <si>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</si>
  <si>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</si>
  <si>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</si>
  <si>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</si>
  <si>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</si>
  <si>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</si>
  <si>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</si>
  <si>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</si>
  <si>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</si>
  <si>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</si>
  <si>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</si>
  <si>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</si>
  <si>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</si>
  <si>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</si>
  <si>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</si>
  <si>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</si>
  <si>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</si>
  <si>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</si>
  <si>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</si>
  <si>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</si>
  <si>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</si>
  <si>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</si>
  <si>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</si>
  <si>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</si>
  <si>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</si>
  <si>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</si>
  <si>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</si>
  <si>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</si>
  <si>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</si>
  <si>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</si>
  <si>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</si>
  <si>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</si>
  <si>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</si>
  <si>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</si>
  <si>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</si>
  <si>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</si>
  <si>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</si>
  <si>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</si>
  <si>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</si>
  <si>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</si>
  <si>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</si>
  <si>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</si>
  <si>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</si>
  <si>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</si>
  <si>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</si>
  <si>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</si>
  <si>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</si>
  <si>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</si>
  <si>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</si>
  <si>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</si>
  <si>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</si>
  <si>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</si>
  <si>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</si>
  <si>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</si>
  <si>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</si>
  <si>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</si>
  <si>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</si>
  <si>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</si>
  <si>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</si>
  <si>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</si>
  <si>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</si>
  <si>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</si>
  <si>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</si>
  <si>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</si>
  <si>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</si>
  <si>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</si>
  <si>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</si>
  <si>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</si>
  <si>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</si>
  <si>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</si>
  <si>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</si>
  <si>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</si>
  <si>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</si>
  <si>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</si>
  <si>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</si>
  <si>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</si>
  <si>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</si>
  <si>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</si>
  <si>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</si>
  <si>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</si>
  <si>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</si>
  <si>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</si>
  <si>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</si>
  <si>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</si>
  <si>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</si>
  <si>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</si>
  <si>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</si>
  <si>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</si>
  <si>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</si>
  <si>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</si>
  <si>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</si>
  <si>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</si>
  <si>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</si>
  <si>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</si>
  <si>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</si>
  <si>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</si>
  <si>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</si>
  <si>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</si>
  <si>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</si>
  <si>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</si>
  <si>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</si>
  <si>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</si>
  <si>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</si>
  <si>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</si>
  <si>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</si>
  <si>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</si>
  <si>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</si>
  <si>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</si>
  <si>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</si>
  <si>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</si>
  <si>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</si>
  <si>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</si>
  <si>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</si>
  <si>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</si>
  <si>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</si>
  <si>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</si>
  <si>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</si>
  <si>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</si>
  <si>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</si>
  <si>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</si>
  <si>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</si>
  <si>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</si>
  <si>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</si>
  <si>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</si>
  <si>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</si>
  <si>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</si>
  <si>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</si>
  <si>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</si>
  <si>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</si>
  <si>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</si>
  <si>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</si>
  <si>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</si>
  <si>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</si>
  <si>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</si>
  <si>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</si>
  <si>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</si>
  <si>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</si>
  <si>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</si>
  <si>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</si>
  <si>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</si>
  <si>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</si>
  <si>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</si>
  <si>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</si>
  <si>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</si>
  <si>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</si>
  <si>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</si>
  <si>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</si>
  <si>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</si>
  <si>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</si>
  <si>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</si>
  <si>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</si>
  <si>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</si>
  <si>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</si>
  <si>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</si>
  <si>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</si>
  <si>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</si>
  <si>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</si>
  <si>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</si>
  <si>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</si>
  <si>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</si>
  <si>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</si>
  <si>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</si>
  <si>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</si>
  <si>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</si>
  <si>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</si>
  <si>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</si>
  <si>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</si>
  <si>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</si>
  <si>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</si>
  <si>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</si>
  <si>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</si>
  <si>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</si>
  <si>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</si>
  <si>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</si>
  <si>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</si>
  <si>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</si>
  <si>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</si>
  <si>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</si>
  <si>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</si>
  <si>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</si>
  <si>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</si>
  <si>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</si>
  <si>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</si>
  <si>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</si>
  <si>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</si>
  <si>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</si>
  <si>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</si>
  <si>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</si>
  <si>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</si>
  <si>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</si>
  <si>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</si>
  <si>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</si>
  <si>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</si>
  <si>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</si>
  <si>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</si>
  <si>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</si>
  <si>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</si>
  <si>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</si>
  <si>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</si>
  <si>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</si>
  <si>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</si>
  <si>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</si>
  <si>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</si>
  <si>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</si>
  <si>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</si>
  <si>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</si>
  <si>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</si>
  <si>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</si>
  <si>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</si>
  <si>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</si>
  <si>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</si>
  <si>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</si>
  <si>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</si>
  <si>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</si>
  <si>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</si>
  <si>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</si>
  <si>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</si>
  <si>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</si>
  <si>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</si>
  <si>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</si>
  <si>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</si>
  <si>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</si>
  <si>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</si>
  <si>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</si>
  <si>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</si>
  <si>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</si>
  <si>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</si>
  <si>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</si>
  <si>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</si>
  <si>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</si>
  <si>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</si>
  <si>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</si>
  <si>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</si>
  <si>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</si>
  <si>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</si>
  <si>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</si>
  <si>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</si>
  <si>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</si>
  <si>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</si>
  <si>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</si>
  <si>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</si>
  <si>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</si>
  <si>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</si>
  <si>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</si>
  <si>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</si>
  <si>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</si>
  <si>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</si>
  <si>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</si>
  <si>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</si>
  <si>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</si>
  <si>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</si>
  <si>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</si>
  <si>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</si>
  <si>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</si>
  <si>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</si>
  <si>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</si>
  <si>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</si>
  <si>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</si>
  <si>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</si>
  <si>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</si>
  <si>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</si>
  <si>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</si>
  <si>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</si>
  <si>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</si>
  <si>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</si>
  <si>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</si>
  <si>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</si>
  <si>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</si>
  <si>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</si>
  <si>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</si>
  <si>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</si>
  <si>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</si>
  <si>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</si>
  <si>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</si>
  <si>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</si>
  <si>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</si>
  <si>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</si>
  <si>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</si>
  <si>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</si>
  <si>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</si>
  <si>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</si>
  <si>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</si>
  <si>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</si>
  <si>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</si>
  <si>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</si>
  <si>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</si>
  <si>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</si>
  <si>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</si>
  <si>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</si>
  <si>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</si>
  <si>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</si>
  <si>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</si>
  <si>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</si>
  <si>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</si>
  <si>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</si>
  <si>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</si>
  <si>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</si>
  <si>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</si>
  <si>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</si>
  <si>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</si>
  <si>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</si>
  <si>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</si>
  <si>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</si>
  <si>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</si>
  <si>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</si>
  <si>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</si>
  <si>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</si>
  <si>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</si>
  <si>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</si>
  <si>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</si>
  <si>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</si>
  <si>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</si>
  <si>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</si>
  <si>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</si>
  <si>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</si>
  <si>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</si>
  <si>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</si>
  <si>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</si>
  <si>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</si>
  <si>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</si>
  <si>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</si>
  <si>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</si>
  <si>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</si>
  <si>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</si>
  <si>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</si>
  <si>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</si>
  <si>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</si>
  <si>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</si>
  <si>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</si>
  <si>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</si>
  <si>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</si>
  <si>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</si>
  <si>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</si>
  <si>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</si>
  <si>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</si>
  <si>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</si>
  <si>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</si>
  <si>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</si>
  <si>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</si>
  <si>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</si>
  <si>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</si>
  <si>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</si>
  <si>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</si>
  <si>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</si>
  <si>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</si>
  <si>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</si>
  <si>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</si>
  <si>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</si>
  <si>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</si>
  <si>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</si>
  <si>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</si>
  <si>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</si>
  <si>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</si>
  <si>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</si>
  <si>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</si>
  <si>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</si>
  <si>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</si>
  <si>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</si>
  <si>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</si>
  <si>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</si>
  <si>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</si>
  <si>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</si>
  <si>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</si>
  <si>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</si>
  <si>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</si>
  <si>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</si>
  <si>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</si>
  <si>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</si>
  <si>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</si>
  <si>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</si>
  <si>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</si>
  <si>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</si>
  <si>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</si>
  <si>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</si>
  <si>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</si>
  <si>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</si>
  <si>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</si>
  <si>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</si>
  <si>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</si>
  <si>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</si>
  <si>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</si>
  <si>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</si>
  <si>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</si>
  <si>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</si>
  <si>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</si>
  <si>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</si>
  <si>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</si>
  <si>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</si>
  <si>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</si>
  <si>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</si>
  <si>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</si>
  <si>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</si>
  <si>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</si>
  <si>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</si>
  <si>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</si>
  <si>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</si>
  <si>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</si>
  <si>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</si>
  <si>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</si>
  <si>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</si>
  <si>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</si>
  <si>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</si>
  <si>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</si>
  <si>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</si>
  <si>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</si>
  <si>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</si>
  <si>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</si>
  <si>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</si>
  <si>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</si>
  <si>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</si>
  <si>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</si>
  <si>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</si>
  <si>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</si>
  <si>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</si>
  <si>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</si>
  <si>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</si>
  <si>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</si>
  <si>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</si>
  <si>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</si>
  <si>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</si>
  <si>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</si>
  <si>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</si>
  <si>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</si>
  <si>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</si>
  <si>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</si>
  <si>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</si>
  <si>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</si>
  <si>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</si>
  <si>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</si>
  <si>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</si>
  <si>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</si>
  <si>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</si>
  <si>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</si>
  <si>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</si>
  <si>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</si>
  <si>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</si>
  <si>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</si>
  <si>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</si>
  <si>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</si>
  <si>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</si>
  <si>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</si>
  <si>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</si>
  <si>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</si>
  <si>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</si>
  <si>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</si>
  <si>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</si>
  <si>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</si>
  <si>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</si>
  <si>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</si>
  <si>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</si>
  <si>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</si>
  <si>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</si>
  <si>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</si>
  <si>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</si>
  <si>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</si>
  <si>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</si>
  <si>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</si>
  <si>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</si>
  <si>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</si>
  <si>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</si>
  <si>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</si>
  <si>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</si>
  <si>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</si>
  <si>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</si>
  <si>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</si>
  <si>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</si>
  <si>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</si>
  <si>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</si>
  <si>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</si>
  <si>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</si>
  <si>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</si>
  <si>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</si>
  <si>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</si>
  <si>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</si>
  <si>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</si>
  <si>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</si>
  <si>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</si>
  <si>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</si>
  <si>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</si>
  <si>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</si>
  <si>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</si>
  <si>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</si>
  <si>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</si>
  <si>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</si>
  <si>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</si>
  <si>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</si>
  <si>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</si>
  <si>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</si>
  <si>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</si>
  <si>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</si>
  <si>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</si>
  <si>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</si>
  <si>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</si>
  <si>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</si>
  <si>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</si>
  <si>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</si>
  <si>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</si>
  <si>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</si>
  <si>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</si>
  <si>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</si>
  <si>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</si>
  <si>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</si>
  <si>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</si>
  <si>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</si>
  <si>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</si>
  <si>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</si>
  <si>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</si>
  <si>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</si>
  <si>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</si>
  <si>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</si>
  <si>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</si>
  <si>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</si>
  <si>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</si>
  <si>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</si>
  <si>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</si>
  <si>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</si>
  <si>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</si>
  <si>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</si>
  <si>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</si>
  <si>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</si>
  <si>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</si>
  <si>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</si>
  <si>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</si>
  <si>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</si>
  <si>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</si>
  <si>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</si>
  <si>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</si>
  <si>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</si>
  <si>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</si>
  <si>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</si>
  <si>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</si>
  <si>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</si>
  <si>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</si>
  <si>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</si>
  <si>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</si>
  <si>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</si>
  <si>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</si>
  <si>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</si>
  <si>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</si>
  <si>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</si>
  <si>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</si>
  <si>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</si>
  <si>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</si>
  <si>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</si>
  <si>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</si>
  <si>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</si>
  <si>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</si>
  <si>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</si>
  <si>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</si>
  <si>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</si>
  <si>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</si>
  <si>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</si>
  <si>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</si>
  <si>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</si>
  <si>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</si>
  <si>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</si>
  <si>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</si>
  <si>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</si>
  <si>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</si>
  <si>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</si>
  <si>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</si>
  <si>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</si>
  <si>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</si>
  <si>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</si>
  <si>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</si>
  <si>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</si>
  <si>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</si>
  <si>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</si>
  <si>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</si>
  <si>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</si>
  <si>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</si>
  <si>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</si>
  <si>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</si>
  <si>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</si>
  <si>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</si>
  <si>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</si>
  <si>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</si>
  <si>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</si>
  <si>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</si>
  <si>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</si>
  <si>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</si>
  <si>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</si>
  <si>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</si>
  <si>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</si>
  <si>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</si>
  <si>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</si>
  <si>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</si>
  <si>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</si>
  <si>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</si>
  <si>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</si>
  <si>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</si>
  <si>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</si>
  <si>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</si>
  <si>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</si>
  <si>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</si>
  <si>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</si>
  <si>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</si>
  <si>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</si>
  <si>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</si>
  <si>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</si>
  <si>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</si>
  <si>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</si>
  <si>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</si>
  <si>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</si>
  <si>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</si>
  <si>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</si>
  <si>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</si>
  <si>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</si>
  <si>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</si>
  <si>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</si>
  <si>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</si>
  <si>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</si>
  <si>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</si>
  <si>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</si>
  <si>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</si>
  <si>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</si>
  <si>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</si>
  <si>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</si>
  <si>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</si>
  <si>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</si>
  <si>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</si>
  <si>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</si>
  <si>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</si>
  <si>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</si>
  <si>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</si>
  <si>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</si>
  <si>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</si>
  <si>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</si>
  <si>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</si>
  <si>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</si>
  <si>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</si>
  <si>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</si>
  <si>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</si>
  <si>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</si>
  <si>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</si>
  <si>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</si>
  <si>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</si>
  <si>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</si>
  <si>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</si>
  <si>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</si>
  <si>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</si>
  <si>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</si>
  <si>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</si>
  <si>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</si>
  <si>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</si>
  <si>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</si>
  <si>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</si>
  <si>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</si>
  <si>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</si>
  <si>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</si>
  <si>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</si>
  <si>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</si>
  <si>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</si>
  <si>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</si>
  <si>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</si>
  <si>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</si>
  <si>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</si>
  <si>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</si>
  <si>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</si>
  <si>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</si>
  <si>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</si>
  <si>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</si>
  <si>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</si>
  <si>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</si>
  <si>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</si>
  <si>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</si>
  <si>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</si>
  <si>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</si>
  <si>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</si>
  <si>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</si>
  <si>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</si>
  <si>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</si>
  <si>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</si>
  <si>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</si>
  <si>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</si>
  <si>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</si>
  <si>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</si>
  <si>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</si>
  <si>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</si>
  <si>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</si>
  <si>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</si>
  <si>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</si>
  <si>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</si>
  <si>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</si>
  <si>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</si>
  <si>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</si>
  <si>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</si>
  <si>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</si>
  <si>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</si>
  <si>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</si>
  <si>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</si>
  <si>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</si>
  <si>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</si>
  <si>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</si>
  <si>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</si>
  <si>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</si>
  <si>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</si>
  <si>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</si>
  <si>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</si>
  <si>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</si>
  <si>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</si>
  <si>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</si>
  <si>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</si>
  <si>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</si>
  <si>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</si>
  <si>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</si>
  <si>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</si>
  <si>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</si>
  <si>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</si>
  <si>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</si>
  <si>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</si>
  <si>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</si>
  <si>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</si>
  <si>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</si>
  <si>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</si>
  <si>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</si>
  <si>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</si>
  <si>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</si>
  <si>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</si>
  <si>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</si>
  <si>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</si>
  <si>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</si>
  <si>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</si>
  <si>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</si>
  <si>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</si>
  <si>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</si>
  <si>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</si>
  <si>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</si>
  <si>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</si>
  <si>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</si>
  <si>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</si>
  <si>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</si>
  <si>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</si>
  <si>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</si>
  <si>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</si>
  <si>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</si>
  <si>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</si>
  <si>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</si>
  <si>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</si>
  <si>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</si>
  <si>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</si>
  <si>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</si>
  <si>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</si>
  <si>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</si>
  <si>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</si>
  <si>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</si>
  <si>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</si>
  <si>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</si>
  <si>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</si>
  <si>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</si>
  <si>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</si>
  <si>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</si>
  <si>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</si>
  <si>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</si>
  <si>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</si>
  <si>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</si>
  <si>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</si>
  <si>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</si>
  <si>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</si>
  <si>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</si>
  <si>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</si>
  <si>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</si>
  <si>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</si>
  <si>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</si>
  <si>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</si>
  <si>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</si>
  <si>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</si>
  <si>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</si>
  <si>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</si>
  <si>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</si>
  <si>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</si>
  <si>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</si>
  <si>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</si>
  <si>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</si>
  <si>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</si>
  <si>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</si>
  <si>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</si>
  <si>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</si>
  <si>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</si>
  <si>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</si>
  <si>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</si>
  <si>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</si>
  <si>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</si>
  <si>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</si>
  <si>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</si>
  <si>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</si>
  <si>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</si>
  <si>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</si>
  <si>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</si>
  <si>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</si>
  <si>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</si>
  <si>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</si>
  <si>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</si>
  <si>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</si>
  <si>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</si>
  <si>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</si>
  <si>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</si>
  <si>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</si>
  <si>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</si>
  <si>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</si>
  <si>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</si>
  <si>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</si>
  <si>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</si>
  <si>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</si>
  <si>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</si>
  <si>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</si>
  <si>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</si>
  <si>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</si>
  <si>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</si>
  <si>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</si>
  <si>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</si>
  <si>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</si>
  <si>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</si>
  <si>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</si>
  <si>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</si>
  <si>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</si>
  <si>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</si>
  <si>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</si>
  <si>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</si>
  <si>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</si>
  <si>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</si>
  <si>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</si>
  <si>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</si>
  <si>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</si>
  <si>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</si>
  <si>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</si>
  <si>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</si>
  <si>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</si>
  <si>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</si>
  <si>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</si>
  <si>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</si>
  <si>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</si>
  <si>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</si>
  <si>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</si>
  <si>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</si>
  <si>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</si>
  <si>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</si>
  <si>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</si>
  <si>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</si>
  <si>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</si>
  <si>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</si>
  <si>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</si>
  <si>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</si>
  <si>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</si>
  <si>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</si>
  <si>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</si>
  <si>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</si>
  <si>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</si>
  <si>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</si>
  <si>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</si>
  <si>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</si>
  <si>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</si>
  <si>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</si>
  <si>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</si>
  <si>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</si>
  <si>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</si>
  <si>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</si>
  <si>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</si>
  <si>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</si>
  <si>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</si>
  <si>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</si>
  <si>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</si>
  <si>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</si>
  <si>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</si>
  <si>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</si>
  <si>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</si>
  <si>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</si>
  <si>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</si>
  <si>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</si>
  <si>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</si>
  <si>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</si>
  <si>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</si>
  <si>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</si>
  <si>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</si>
  <si>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</si>
  <si>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</si>
  <si>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</si>
  <si>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</si>
  <si>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</si>
  <si>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</si>
  <si>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</si>
  <si>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</si>
  <si>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</si>
  <si>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</si>
  <si>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</si>
  <si>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</si>
  <si>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</si>
  <si>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</si>
  <si>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</si>
  <si>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</si>
  <si>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</si>
  <si>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</si>
  <si>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</si>
  <si>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</si>
  <si>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</si>
  <si>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</si>
  <si>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</si>
  <si>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</si>
  <si>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</si>
  <si>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</si>
  <si>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</si>
  <si>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</si>
  <si>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</si>
  <si>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</si>
  <si>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</si>
  <si>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</si>
  <si>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</si>
  <si>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</si>
  <si>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</si>
  <si>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</si>
  <si>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</si>
  <si>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</si>
  <si>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</si>
  <si>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</si>
  <si>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</si>
  <si>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</si>
  <si>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</si>
  <si>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</si>
  <si>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</si>
  <si>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</si>
  <si>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</si>
  <si>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</si>
  <si>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</si>
  <si>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</si>
  <si>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</si>
  <si>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</si>
  <si>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</si>
  <si>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</si>
  <si>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</si>
  <si>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</si>
  <si>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</si>
  <si>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</si>
  <si>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</si>
  <si>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</si>
  <si>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</si>
  <si>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</si>
  <si>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</si>
  <si>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</si>
  <si>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</si>
  <si>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</si>
  <si>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</si>
  <si>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</si>
  <si>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</si>
  <si>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</si>
  <si>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</si>
  <si>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</si>
  <si>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</si>
  <si>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</si>
  <si>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</si>
  <si>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</si>
  <si>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</si>
  <si>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</si>
  <si>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</si>
  <si>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</si>
  <si>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</si>
  <si>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</si>
  <si>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</si>
  <si>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</si>
  <si>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</si>
  <si>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</si>
  <si>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</si>
  <si>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</si>
  <si>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</si>
  <si>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</si>
  <si>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</si>
  <si>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</si>
  <si>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</si>
  <si>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</si>
  <si>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</si>
  <si>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</si>
  <si>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</si>
  <si>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</si>
  <si>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</si>
  <si>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</si>
  <si>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</si>
  <si>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</si>
  <si>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</si>
  <si>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</si>
  <si>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</si>
  <si>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</si>
  <si>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</si>
  <si>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</si>
  <si>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</si>
  <si>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</si>
  <si>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</si>
  <si>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</si>
  <si>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</si>
  <si>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</si>
  <si>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</si>
  <si>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</si>
  <si>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</si>
  <si>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</si>
  <si>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</si>
  <si>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</si>
  <si>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</si>
  <si>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</si>
  <si>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</si>
  <si>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</si>
  <si>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</si>
  <si>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</si>
  <si>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</si>
  <si>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</si>
  <si>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</si>
  <si>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</si>
  <si>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</si>
  <si>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</si>
  <si>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</si>
  <si>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</si>
  <si>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</si>
  <si>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</si>
  <si>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</si>
  <si>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</si>
  <si>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</si>
  <si>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</si>
  <si>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</si>
  <si>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</si>
  <si>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</si>
  <si>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</si>
  <si>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</si>
  <si>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</si>
  <si>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</si>
  <si>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</si>
  <si>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</si>
  <si>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</si>
  <si>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</si>
  <si>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</si>
  <si>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</si>
  <si>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</si>
  <si>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</si>
  <si>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</si>
  <si>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</si>
  <si>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</si>
  <si>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</si>
  <si>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</si>
  <si>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</si>
  <si>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</si>
  <si>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</si>
  <si>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</si>
  <si>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</si>
  <si>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</si>
  <si>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</si>
  <si>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</si>
  <si>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</si>
  <si>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</si>
  <si>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</si>
  <si>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</si>
  <si>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</si>
  <si>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</si>
  <si>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</si>
  <si>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</si>
  <si>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</si>
  <si>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</si>
  <si>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</si>
  <si>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</si>
  <si>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</si>
  <si>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</si>
  <si>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</si>
  <si>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</si>
  <si>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</si>
  <si>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</si>
  <si>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</si>
  <si>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</si>
  <si>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</si>
  <si>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</si>
  <si>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</si>
  <si>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</si>
  <si>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</si>
  <si>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</si>
  <si>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</si>
  <si>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</si>
  <si>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</si>
  <si>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</si>
  <si>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</si>
  <si>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</si>
  <si>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</si>
  <si>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</si>
  <si>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</si>
  <si>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</si>
  <si>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</si>
  <si>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</si>
  <si>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</si>
  <si>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</si>
  <si>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</si>
  <si>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</si>
  <si>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</si>
  <si>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</si>
  <si>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</si>
  <si>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</si>
  <si>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</si>
  <si>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</si>
  <si>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</si>
  <si>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</si>
  <si>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</si>
  <si>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</si>
  <si>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</si>
  <si>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</si>
  <si>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</si>
  <si>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</si>
  <si>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</si>
  <si>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</si>
  <si>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</si>
  <si>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</si>
  <si>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</si>
  <si>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</si>
  <si>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</si>
  <si>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</si>
  <si>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</si>
  <si>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</si>
  <si>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</si>
  <si>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</si>
  <si>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</si>
  <si>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</si>
  <si>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</si>
  <si>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</si>
  <si>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</si>
  <si>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</si>
  <si>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</si>
  <si>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</si>
  <si>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</si>
  <si>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</si>
  <si>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</si>
  <si>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</si>
  <si>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</si>
  <si>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</si>
  <si>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</si>
  <si>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</si>
  <si>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</si>
  <si>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</si>
  <si>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</si>
  <si>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</si>
  <si>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</si>
  <si>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</si>
  <si>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</si>
  <si>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</si>
  <si>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</si>
  <si>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</si>
  <si>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</si>
  <si>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</si>
  <si>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</si>
  <si>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</si>
  <si>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</si>
  <si>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</si>
  <si>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</si>
  <si>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</si>
  <si>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</si>
  <si>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</si>
  <si>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</si>
  <si>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</si>
  <si>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</si>
  <si>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</si>
  <si>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</si>
  <si>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</si>
  <si>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</si>
  <si>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</si>
  <si>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</si>
  <si>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</si>
  <si>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</si>
  <si>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</si>
  <si>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</si>
  <si>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</si>
  <si>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</si>
  <si>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</si>
  <si>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</si>
  <si>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</si>
  <si>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</si>
  <si>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</si>
  <si>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</si>
  <si>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</si>
  <si>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</si>
  <si>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</si>
  <si>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</si>
  <si>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</si>
  <si>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</si>
  <si>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</si>
  <si>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</si>
  <si>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</si>
  <si>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</si>
  <si>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</si>
  <si>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</si>
  <si>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</si>
  <si>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</si>
  <si>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</si>
  <si>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</si>
  <si>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</si>
  <si>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</si>
  <si>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</si>
  <si>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</si>
  <si>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</si>
  <si>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</si>
  <si>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</si>
  <si>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</si>
  <si>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</si>
  <si>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</si>
  <si>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</si>
  <si>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</si>
  <si>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</si>
  <si>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</si>
  <si>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</si>
  <si>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</si>
  <si>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</si>
  <si>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</si>
  <si>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</si>
  <si>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</si>
  <si>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</si>
  <si>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</si>
  <si>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</si>
  <si>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</si>
  <si>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</si>
  <si>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</si>
  <si>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</si>
  <si>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</si>
  <si>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</si>
  <si>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</si>
  <si>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</si>
  <si>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</si>
  <si>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</si>
  <si>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</si>
  <si>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</si>
  <si>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</si>
  <si>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</si>
  <si>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</si>
  <si>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</si>
  <si>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</si>
  <si>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</si>
  <si>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</si>
  <si>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</si>
  <si>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</si>
  <si>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</si>
  <si>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</si>
  <si>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</si>
  <si>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</si>
  <si>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</si>
  <si>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</si>
  <si>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</si>
  <si>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</si>
  <si>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</si>
  <si>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</si>
  <si>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</si>
  <si>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</si>
  <si>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</si>
  <si>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</si>
  <si>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</si>
  <si>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</si>
  <si>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</si>
  <si>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</si>
  <si>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</si>
  <si>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</si>
  <si>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</si>
  <si>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</si>
  <si>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</si>
  <si>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</si>
  <si>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</si>
  <si>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</si>
  <si>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</si>
  <si>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</si>
  <si>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</si>
  <si>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</si>
  <si>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</si>
  <si>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</si>
  <si>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</si>
  <si>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</si>
  <si>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</si>
  <si>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</si>
  <si>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</si>
  <si>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</si>
  <si>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</si>
  <si>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</si>
  <si>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</si>
  <si>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</si>
  <si>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</si>
  <si>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</si>
  <si>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</si>
  <si>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</si>
  <si>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</si>
  <si>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</si>
  <si>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</si>
  <si>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</si>
  <si>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</si>
  <si>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</si>
  <si>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</si>
  <si>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</si>
  <si>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</si>
  <si>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</si>
  <si>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</si>
  <si>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</si>
  <si>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</si>
  <si>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</si>
  <si>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</si>
  <si>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</si>
  <si>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</si>
  <si>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</si>
  <si>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</si>
  <si>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</si>
  <si>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</si>
  <si>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</si>
  <si>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</si>
  <si>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</si>
  <si>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</si>
  <si>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</si>
  <si>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</si>
  <si>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</si>
  <si>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</si>
  <si>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</si>
  <si>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</si>
  <si>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</si>
  <si>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</si>
  <si>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</si>
  <si>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</si>
  <si>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</si>
  <si>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</si>
  <si>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</si>
  <si>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</si>
  <si>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</si>
  <si>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</si>
  <si>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</si>
  <si>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</si>
  <si>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</si>
  <si>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</si>
  <si>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</si>
  <si>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</si>
  <si>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</si>
  <si>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</si>
  <si>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</si>
  <si>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</si>
  <si>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</si>
  <si>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</si>
  <si>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</si>
  <si>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</si>
  <si>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</si>
  <si>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</si>
  <si>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</si>
  <si>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</si>
  <si>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</si>
  <si>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</si>
  <si>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</si>
  <si>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</si>
  <si>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</si>
  <si>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</si>
  <si>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</si>
  <si>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</si>
  <si>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</si>
  <si>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</si>
  <si>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</si>
  <si>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</si>
  <si>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</si>
  <si>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</si>
  <si>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</si>
  <si>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</si>
  <si>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</si>
  <si>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</si>
  <si>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</si>
  <si>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</si>
  <si>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</si>
  <si>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</si>
  <si>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</si>
  <si>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</si>
  <si>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</si>
  <si>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</si>
  <si>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</si>
  <si>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</si>
  <si>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</si>
  <si>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</si>
  <si>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</si>
  <si>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</si>
  <si>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</si>
  <si>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</si>
  <si>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</si>
  <si>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</si>
  <si>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</si>
  <si>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</si>
  <si>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</si>
  <si>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</si>
  <si>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</si>
  <si>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</si>
  <si>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</si>
  <si>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</si>
  <si>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</si>
  <si>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</si>
  <si>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</si>
  <si>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</si>
  <si>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</si>
  <si>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</si>
  <si>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</si>
  <si>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</si>
  <si>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</si>
  <si>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</si>
  <si>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</si>
  <si>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</si>
  <si>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</si>
  <si>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</si>
  <si>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</si>
  <si>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</si>
  <si>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</si>
  <si>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</si>
  <si>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</si>
  <si>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</si>
  <si>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</si>
  <si>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</si>
  <si>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</si>
  <si>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</si>
  <si>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</si>
  <si>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</si>
  <si>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</si>
  <si>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</si>
  <si>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</si>
  <si>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</si>
  <si>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</si>
  <si>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</si>
  <si>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</si>
  <si>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</si>
  <si>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</si>
  <si>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</si>
  <si>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</si>
  <si>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</si>
  <si>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</si>
  <si>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</si>
  <si>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</si>
  <si>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</si>
  <si>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</si>
  <si>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</si>
  <si>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</si>
  <si>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</si>
  <si>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</si>
  <si>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</si>
  <si>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</si>
  <si>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</si>
  <si>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</si>
  <si>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</si>
  <si>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</si>
  <si>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</si>
  <si>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</si>
  <si>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</si>
  <si>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</si>
  <si>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</si>
  <si>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</si>
  <si>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</si>
  <si>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</si>
  <si>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</si>
  <si>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</si>
  <si>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</si>
  <si>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</si>
  <si>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</si>
  <si>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</si>
  <si>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</si>
  <si>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</si>
  <si>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</si>
  <si>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</si>
  <si>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</si>
  <si>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</si>
  <si>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</si>
  <si>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</si>
  <si>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</si>
  <si>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</si>
  <si>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</si>
  <si>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</si>
  <si>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</si>
  <si>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</si>
  <si>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</si>
  <si>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</si>
  <si>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</si>
  <si>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</si>
  <si>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</si>
  <si>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</si>
  <si>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</si>
  <si>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</si>
  <si>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</si>
  <si>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</si>
  <si>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</si>
  <si>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</si>
  <si>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</si>
  <si>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</si>
  <si>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</si>
  <si>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</si>
  <si>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</si>
  <si>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</si>
  <si>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</si>
  <si>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</si>
  <si>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</si>
  <si>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</si>
  <si>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</si>
  <si>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</si>
  <si>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</si>
  <si>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</si>
  <si>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</si>
  <si>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</si>
  <si>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</si>
  <si>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</si>
  <si>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</si>
  <si>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</si>
  <si>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</si>
  <si>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</si>
  <si>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</si>
  <si>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</si>
  <si>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</si>
  <si>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</si>
  <si>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</si>
  <si>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</si>
  <si>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</si>
  <si>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</si>
  <si>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</si>
  <si>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</si>
  <si>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</si>
  <si>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</si>
  <si>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</si>
  <si>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</si>
  <si>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</si>
  <si>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</si>
  <si>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</si>
  <si>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</si>
  <si>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</si>
  <si>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</si>
  <si>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</si>
  <si>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</si>
  <si>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</si>
  <si>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</si>
  <si>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</si>
  <si>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</si>
  <si>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</si>
  <si>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</si>
  <si>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</si>
  <si>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</si>
  <si>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</si>
  <si>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</si>
  <si>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</si>
  <si>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</si>
  <si>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</si>
  <si>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</si>
  <si>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</si>
  <si>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</si>
  <si>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</si>
  <si>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</si>
  <si>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</si>
  <si>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</si>
  <si>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</si>
  <si>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</si>
  <si>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</si>
  <si>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</si>
  <si>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</si>
  <si>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</si>
  <si>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</si>
  <si>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</si>
  <si>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</si>
  <si>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</si>
  <si>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</si>
  <si>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</si>
  <si>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</si>
  <si>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</si>
  <si>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</si>
  <si>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</si>
  <si>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</si>
  <si>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</si>
  <si>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</si>
  <si>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</si>
  <si>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</si>
  <si>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</si>
  <si>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</si>
  <si>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</si>
  <si>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</si>
  <si>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</si>
  <si>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</si>
  <si>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</si>
  <si>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</si>
  <si>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</si>
  <si>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</si>
  <si>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</si>
  <si>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</si>
  <si>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</si>
  <si>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</si>
  <si>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</si>
  <si>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</si>
  <si>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</si>
  <si>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</si>
  <si>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</si>
  <si>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</si>
  <si>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</si>
  <si>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</si>
  <si>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</si>
  <si>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</si>
  <si>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</si>
  <si>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</si>
  <si>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</si>
  <si>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</si>
  <si>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</si>
  <si>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</si>
  <si>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</si>
  <si>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</si>
  <si>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</si>
  <si>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</si>
  <si>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</si>
  <si>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</si>
  <si>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</si>
  <si>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</si>
  <si>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</si>
  <si>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</si>
  <si>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</si>
  <si>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</si>
  <si>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</si>
  <si>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</si>
  <si>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</si>
  <si>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</si>
  <si>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</si>
  <si>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</si>
  <si>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</si>
  <si>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</si>
  <si>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</si>
  <si>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</si>
  <si>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</si>
  <si>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</si>
  <si>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</si>
  <si>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</si>
  <si>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</si>
  <si>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</si>
  <si>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</si>
  <si>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</si>
  <si>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</si>
  <si>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</si>
  <si>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</si>
  <si>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</si>
  <si>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</si>
  <si>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</si>
  <si>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</si>
  <si>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</si>
  <si>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</si>
  <si>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</si>
  <si>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</si>
  <si>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</si>
  <si>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</si>
  <si>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</si>
  <si>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</si>
  <si>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</si>
  <si>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</si>
  <si>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</si>
  <si>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</si>
  <si>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</si>
  <si>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</si>
  <si>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</si>
  <si>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</si>
  <si>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</si>
  <si>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</si>
  <si>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</si>
  <si>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</si>
  <si>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</si>
  <si>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</si>
  <si>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</si>
  <si>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</si>
  <si>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</si>
  <si>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</si>
  <si>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</si>
  <si>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</si>
  <si>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</si>
  <si>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</si>
  <si>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</si>
  <si>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</si>
  <si>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</si>
  <si>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</si>
  <si>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</si>
  <si>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</si>
  <si>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</si>
  <si>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</si>
  <si>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</si>
  <si>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</si>
  <si>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</si>
  <si>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</si>
  <si>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</si>
  <si>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</si>
  <si>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</si>
  <si>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</si>
  <si>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</si>
  <si>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</si>
  <si>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</si>
  <si>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</si>
  <si>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</si>
  <si>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</si>
  <si>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</si>
  <si>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</si>
  <si>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</si>
  <si>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</si>
  <si>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</si>
  <si>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</si>
  <si>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</si>
  <si>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</si>
  <si>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</si>
  <si>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</si>
  <si>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</si>
  <si>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</si>
  <si>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</si>
  <si>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</si>
  <si>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</si>
  <si>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</si>
  <si>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</si>
  <si>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</si>
  <si>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</si>
  <si>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</si>
  <si>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</si>
  <si>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</si>
  <si>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</si>
  <si>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</si>
  <si>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</si>
  <si>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</si>
  <si>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</si>
  <si>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</si>
  <si>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</si>
  <si>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</si>
  <si>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</si>
  <si>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</si>
  <si>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</si>
  <si>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</si>
  <si>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</si>
  <si>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</si>
  <si>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</si>
  <si>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</si>
  <si>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</si>
  <si>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</si>
  <si>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</si>
  <si>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</si>
  <si>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</si>
  <si>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</si>
  <si>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</si>
  <si>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</si>
  <si>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</si>
  <si>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</si>
  <si>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</si>
  <si>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</si>
  <si>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</si>
  <si>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</si>
  <si>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</si>
  <si>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</si>
  <si>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</si>
  <si>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</si>
  <si>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</si>
  <si>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</si>
  <si>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</si>
  <si>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</si>
  <si>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</si>
  <si>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</si>
  <si>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</si>
  <si>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</si>
  <si>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</si>
  <si>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</si>
  <si>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</si>
  <si>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</si>
  <si>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</si>
  <si>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</si>
  <si>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</si>
  <si>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</si>
  <si>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</si>
  <si>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</si>
  <si>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</si>
  <si>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</si>
  <si>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</si>
  <si>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</si>
  <si>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</si>
  <si>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</si>
  <si>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</si>
  <si>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</si>
  <si>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</si>
  <si>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</si>
  <si>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</si>
  <si>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</si>
  <si>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</si>
  <si>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</si>
  <si>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</si>
  <si>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</si>
  <si>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</si>
  <si>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</si>
  <si>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</si>
  <si>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</si>
  <si>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</si>
  <si>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</si>
  <si>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</si>
  <si>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</si>
  <si>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</si>
  <si>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</si>
  <si>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</si>
  <si>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</si>
  <si>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</si>
  <si>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</si>
  <si>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</si>
  <si>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</si>
  <si>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</si>
  <si>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</si>
  <si>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</si>
  <si>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</si>
  <si>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</si>
  <si>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</si>
  <si>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</si>
  <si>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</si>
  <si>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</si>
  <si>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</si>
  <si>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</si>
  <si>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</si>
  <si>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</si>
  <si>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</si>
  <si>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</si>
  <si>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</si>
  <si>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</si>
  <si>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</si>
  <si>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</si>
  <si>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</si>
  <si>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</si>
  <si>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</si>
  <si>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</si>
  <si>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</si>
  <si>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</si>
  <si>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</si>
  <si>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</si>
  <si>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</si>
  <si>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</si>
  <si>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</si>
  <si>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</si>
  <si>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</si>
  <si>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</si>
  <si>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</si>
  <si>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</si>
  <si>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</si>
  <si>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</si>
  <si>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</si>
  <si>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</si>
  <si>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</si>
  <si>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</si>
  <si>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</si>
  <si>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</si>
  <si>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</si>
  <si>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</si>
  <si>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</si>
  <si>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</si>
  <si>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</si>
  <si>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</si>
  <si>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</si>
  <si>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</si>
  <si>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</si>
  <si>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</si>
  <si>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</si>
  <si>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</si>
  <si>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</si>
  <si>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</si>
  <si>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</si>
  <si>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</si>
  <si>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</si>
  <si>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</si>
  <si>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</si>
  <si>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</si>
  <si>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</si>
  <si>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</si>
  <si>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</si>
  <si>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</si>
  <si>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</si>
  <si>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</si>
  <si>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</si>
  <si>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</si>
  <si>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</si>
  <si>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</si>
  <si>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</si>
  <si>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</si>
  <si>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</si>
  <si>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</si>
  <si>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</si>
  <si>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</si>
  <si>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</si>
  <si>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</si>
  <si>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</si>
  <si>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</si>
  <si>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</si>
  <si>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</si>
  <si>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</si>
  <si>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</si>
  <si>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</si>
  <si>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</si>
  <si>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</si>
  <si>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</si>
  <si>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</si>
  <si>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</si>
  <si>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</si>
  <si>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</si>
  <si>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</si>
  <si>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</si>
  <si>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</si>
  <si>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</si>
  <si>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</si>
  <si>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</si>
  <si>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</si>
  <si>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</si>
  <si>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</si>
  <si>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</si>
  <si>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</si>
  <si>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</si>
  <si>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</si>
  <si>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</si>
  <si>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</si>
  <si>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</si>
  <si>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</si>
  <si>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</si>
  <si>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</si>
  <si>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</si>
  <si>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</si>
  <si>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</si>
  <si>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</si>
  <si>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</si>
  <si>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</si>
  <si>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</si>
  <si>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</si>
  <si>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</si>
  <si>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</si>
  <si>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</si>
  <si>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</si>
  <si>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</si>
  <si>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</si>
  <si>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</si>
  <si>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</si>
  <si>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</si>
  <si>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</si>
  <si>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</si>
  <si>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</si>
  <si>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</si>
  <si>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</si>
  <si>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</si>
  <si>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</si>
  <si>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</si>
  <si>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</si>
  <si>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</si>
  <si>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</si>
  <si>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</si>
  <si>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</si>
  <si>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</si>
  <si>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</si>
  <si>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</si>
  <si>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</si>
  <si>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</si>
  <si>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</si>
  <si>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</si>
  <si>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</si>
  <si>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</si>
  <si>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</si>
  <si>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</si>
  <si>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</si>
  <si>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</si>
  <si>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</si>
  <si>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</si>
  <si>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</si>
  <si>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</si>
  <si>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</si>
  <si>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</si>
  <si>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</si>
  <si>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</si>
  <si>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</si>
  <si>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</si>
  <si>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</si>
  <si>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</si>
  <si>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</si>
  <si>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</si>
  <si>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</si>
  <si>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</si>
  <si>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</si>
  <si>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</si>
  <si>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</si>
  <si>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</si>
  <si>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</si>
  <si>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</si>
  <si>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</si>
  <si>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</si>
  <si>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</si>
  <si>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</si>
  <si>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</si>
  <si>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</si>
  <si>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</si>
  <si>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</si>
  <si>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</si>
  <si>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</si>
  <si>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</si>
  <si>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</si>
  <si>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</si>
  <si>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</si>
  <si>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</si>
  <si>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</si>
  <si>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</si>
  <si>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</si>
  <si>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</si>
  <si>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</si>
  <si>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</si>
  <si>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</si>
  <si>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</si>
  <si>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</si>
  <si>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</si>
  <si>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</si>
  <si>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</si>
  <si>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</si>
  <si>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</si>
  <si>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</si>
  <si>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</si>
  <si>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</si>
  <si>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</si>
  <si>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</si>
  <si>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</si>
  <si>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</si>
  <si>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</si>
  <si>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</si>
  <si>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</si>
  <si>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</si>
  <si>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</si>
  <si>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</si>
  <si>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</si>
  <si>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</si>
  <si>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</si>
  <si>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</si>
  <si>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</si>
  <si>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</si>
  <si>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</si>
  <si>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</si>
  <si>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</si>
  <si>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</si>
  <si>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</si>
  <si>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</si>
  <si>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</si>
  <si>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</si>
  <si>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</si>
  <si>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</si>
  <si>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</si>
  <si>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</si>
  <si>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</si>
  <si>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</si>
  <si>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</si>
  <si>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</si>
  <si>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</si>
  <si>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</si>
  <si>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</si>
  <si>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</si>
  <si>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</si>
  <si>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</si>
  <si>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</si>
  <si>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</si>
  <si>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</si>
  <si>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</si>
  <si>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</si>
  <si>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</si>
  <si>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</si>
  <si>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</si>
  <si>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</si>
  <si>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</si>
  <si>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</si>
  <si>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</si>
  <si>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</si>
  <si>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</si>
  <si>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</si>
  <si>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</si>
  <si>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</si>
  <si>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</si>
  <si>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</si>
  <si>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</si>
  <si>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</si>
  <si>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</si>
  <si>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</si>
  <si>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</si>
  <si>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</si>
  <si>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</si>
  <si>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</si>
  <si>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</si>
  <si>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</si>
  <si>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</si>
  <si>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</si>
  <si>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</si>
  <si>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</si>
  <si>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</si>
  <si>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</si>
  <si>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</si>
  <si>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</si>
  <si>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</si>
  <si>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</si>
  <si>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</si>
  <si>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</si>
  <si>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</si>
  <si>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</si>
  <si>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</si>
  <si>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</si>
  <si>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</si>
  <si>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</si>
  <si>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</si>
  <si>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</si>
  <si>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</si>
  <si>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</si>
  <si>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</si>
  <si>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</si>
  <si>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</si>
  <si>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</si>
  <si>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</si>
  <si>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</si>
  <si>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</si>
  <si>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</si>
  <si>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</si>
  <si>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</si>
  <si>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</si>
  <si>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</si>
  <si>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</si>
  <si>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</si>
  <si>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</si>
  <si>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</si>
  <si>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</si>
  <si>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</si>
  <si>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</si>
  <si>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</si>
  <si>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</si>
  <si>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</si>
  <si>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</si>
  <si>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</si>
  <si>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</si>
  <si>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</si>
  <si>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</si>
  <si>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</si>
  <si>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</si>
  <si>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</si>
  <si>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</si>
  <si>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</si>
  <si>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</si>
  <si>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</si>
  <si>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</si>
  <si>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</si>
  <si>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</si>
  <si>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</si>
  <si>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</si>
  <si>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</si>
  <si>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</si>
  <si>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</si>
  <si>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</si>
  <si>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</si>
  <si>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</si>
  <si>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</si>
  <si>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</si>
  <si>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</si>
  <si>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</si>
  <si>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</si>
  <si>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</si>
  <si>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</si>
  <si>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</si>
  <si>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</si>
  <si>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</si>
  <si>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</si>
  <si>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</si>
  <si>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</si>
  <si>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</si>
  <si>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</si>
  <si>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</si>
  <si>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</si>
  <si>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</si>
  <si>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</si>
  <si>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</si>
  <si>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</si>
  <si>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</si>
  <si>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</si>
  <si>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</si>
  <si>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</si>
  <si>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</si>
  <si>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</si>
  <si>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</si>
  <si>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</si>
  <si>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</si>
  <si>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</si>
  <si>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</si>
  <si>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</si>
  <si>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</si>
  <si>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</si>
  <si>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</si>
  <si>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</si>
  <si>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</si>
  <si>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</si>
  <si>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</si>
  <si>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</si>
  <si>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</si>
  <si>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</si>
  <si>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</si>
  <si>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</si>
  <si>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</si>
  <si>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</si>
  <si>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</si>
  <si>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</si>
  <si>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</si>
  <si>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</si>
  <si>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</si>
  <si>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</si>
  <si>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</si>
  <si>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</si>
  <si>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</si>
  <si>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</si>
  <si>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</si>
  <si>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</si>
  <si>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</si>
  <si>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</si>
  <si>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</si>
  <si>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</si>
  <si>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</si>
  <si>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</si>
  <si>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</si>
  <si>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</si>
  <si>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</si>
  <si>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</si>
  <si>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</si>
  <si>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</si>
  <si>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</si>
  <si>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</si>
  <si>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</si>
  <si>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</si>
  <si>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</si>
  <si>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</si>
  <si>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</si>
  <si>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</si>
  <si>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</si>
  <si>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</si>
  <si>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</si>
  <si>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</si>
  <si>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</si>
  <si>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</si>
  <si>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</si>
  <si>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</si>
  <si>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</si>
  <si>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</si>
  <si>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</si>
  <si>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</si>
  <si>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</si>
  <si>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</si>
  <si>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</si>
  <si>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</si>
  <si>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</si>
  <si>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</si>
  <si>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</si>
  <si>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</si>
  <si>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</si>
  <si>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</si>
  <si>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</si>
  <si>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</si>
  <si>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</si>
  <si>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</si>
  <si>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</si>
  <si>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</si>
  <si>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</si>
  <si>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</si>
  <si>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</si>
  <si>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</si>
  <si>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</si>
  <si>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</si>
  <si>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</si>
  <si>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</si>
  <si>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</si>
  <si>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</si>
  <si>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</si>
  <si>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</si>
  <si>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</si>
  <si>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</si>
  <si>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</si>
  <si>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</si>
  <si>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</si>
  <si>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</si>
  <si>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</si>
  <si>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</si>
  <si>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</si>
  <si>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</si>
  <si>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</si>
  <si>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</si>
  <si>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</si>
  <si>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</si>
  <si>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</si>
  <si>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</si>
  <si>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</si>
  <si>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</si>
  <si>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</si>
  <si>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</si>
  <si>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</si>
  <si>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</si>
  <si>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</si>
  <si>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</si>
  <si>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</si>
  <si>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</si>
  <si>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</si>
  <si>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</si>
  <si>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</si>
  <si>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</si>
  <si>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</si>
  <si>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</si>
  <si>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</si>
  <si>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</si>
  <si>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</si>
  <si>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</si>
  <si>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</si>
  <si>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</si>
  <si>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</si>
  <si>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</si>
  <si>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</si>
  <si>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</si>
  <si>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</si>
  <si>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</si>
  <si>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</si>
  <si>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</si>
  <si>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</si>
  <si>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</si>
  <si>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</si>
  <si>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</si>
  <si>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</si>
  <si>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</si>
  <si>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</si>
  <si>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</si>
  <si>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</si>
  <si>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</si>
  <si>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</si>
  <si>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</si>
  <si>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</si>
  <si>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</si>
  <si>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</si>
  <si>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</si>
  <si>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</si>
  <si>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</si>
  <si>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</si>
  <si>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</si>
  <si>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</si>
  <si>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</si>
  <si>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</si>
  <si>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</si>
  <si>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</si>
  <si>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</si>
  <si>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</si>
  <si>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</si>
  <si>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</si>
  <si>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</si>
  <si>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</si>
  <si>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</si>
  <si>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</si>
  <si>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</si>
  <si>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</si>
  <si>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</si>
  <si>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</si>
  <si>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</si>
  <si>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</si>
  <si>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</si>
  <si>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</si>
  <si>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</si>
  <si>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</si>
  <si>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</si>
  <si>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</si>
  <si>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</si>
  <si>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</si>
  <si>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</si>
  <si>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</si>
  <si>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</si>
  <si>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</si>
  <si>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</si>
  <si>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</si>
  <si>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</si>
  <si>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</si>
  <si>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</si>
  <si>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</si>
  <si>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</si>
  <si>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</si>
  <si>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</si>
  <si>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</si>
  <si>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</si>
  <si>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</si>
  <si>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</si>
  <si>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</si>
  <si>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</si>
  <si>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</si>
  <si>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</si>
  <si>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</si>
  <si>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</si>
  <si>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</si>
  <si>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</si>
  <si>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</si>
  <si>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</si>
  <si>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</si>
  <si>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</si>
  <si>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</si>
  <si>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</si>
  <si>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</si>
  <si>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</si>
  <si>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</si>
  <si>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</si>
  <si>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</si>
  <si>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</si>
  <si>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</si>
  <si>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</si>
  <si>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</si>
  <si>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</si>
  <si>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</si>
  <si>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</si>
  <si>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</si>
  <si>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</si>
  <si>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</si>
  <si>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</si>
  <si>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</si>
  <si>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</si>
  <si>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</si>
  <si>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</si>
  <si>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</si>
  <si>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</si>
  <si>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</si>
  <si>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</si>
  <si>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</si>
  <si>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</si>
  <si>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</si>
  <si>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</si>
  <si>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</si>
  <si>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</si>
  <si>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</si>
  <si>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</si>
  <si>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</si>
  <si>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</si>
  <si>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</si>
  <si>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</si>
  <si>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</si>
  <si>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</si>
  <si>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</si>
  <si>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</si>
  <si>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</si>
  <si>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</si>
  <si>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</si>
  <si>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</si>
  <si>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</si>
  <si>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</si>
  <si>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</si>
  <si>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</si>
  <si>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</si>
  <si>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</si>
  <si>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</si>
  <si>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</si>
  <si>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</si>
  <si>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</si>
  <si>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</si>
  <si>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</si>
  <si>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</si>
  <si>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</si>
  <si>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</si>
  <si>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</si>
  <si>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</si>
  <si>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</si>
  <si>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</si>
  <si>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</si>
  <si>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</si>
  <si>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</si>
  <si>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</si>
  <si>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</si>
  <si>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</si>
  <si>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</si>
  <si>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</si>
  <si>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</si>
  <si>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</si>
  <si>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</si>
  <si>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</si>
  <si>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</si>
  <si>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</si>
  <si>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</si>
  <si>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</si>
  <si>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</si>
  <si>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</si>
  <si>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</si>
  <si>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</si>
  <si>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</si>
  <si>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</si>
  <si>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</si>
  <si>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</si>
  <si>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</si>
  <si>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</si>
  <si>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</si>
  <si>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</si>
  <si>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</si>
  <si>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</si>
  <si>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</si>
  <si>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</si>
  <si>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</si>
  <si>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</si>
  <si>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</si>
  <si>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</si>
  <si>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</si>
  <si>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</si>
  <si>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</si>
  <si>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</si>
  <si>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</si>
  <si>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</si>
  <si>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</si>
  <si>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</si>
  <si>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</si>
  <si>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</si>
  <si>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</si>
  <si>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</si>
  <si>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</si>
  <si>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</si>
  <si>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</si>
  <si>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</si>
  <si>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</si>
  <si>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</si>
  <si>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</si>
  <si>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</si>
  <si>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</si>
  <si>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</si>
  <si>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</si>
  <si>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</si>
  <si>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</si>
  <si>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</si>
  <si>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</si>
  <si>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</si>
  <si>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</si>
  <si>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</si>
  <si>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</si>
  <si>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</si>
  <si>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</si>
  <si>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</si>
  <si>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</si>
  <si>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</si>
  <si>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</si>
  <si>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</si>
  <si>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</si>
  <si>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</si>
  <si>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</si>
  <si>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</si>
  <si>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</si>
  <si>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</si>
  <si>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</si>
  <si>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</si>
  <si>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</si>
  <si>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</si>
  <si>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</si>
  <si>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</si>
  <si>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</si>
  <si>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</si>
  <si>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</si>
  <si>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</si>
  <si>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</si>
  <si>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</si>
  <si>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</si>
  <si>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</si>
  <si>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</si>
  <si>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</si>
  <si>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</si>
  <si>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</si>
  <si>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</si>
  <si>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</si>
  <si>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</si>
  <si>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</si>
  <si>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</si>
  <si>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</si>
  <si>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</si>
  <si>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</si>
  <si>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</si>
  <si>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</si>
  <si>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</si>
  <si>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</si>
  <si>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</si>
  <si>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</si>
  <si>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</si>
  <si>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</si>
  <si>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</si>
  <si>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</si>
  <si>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</si>
  <si>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</si>
  <si>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</si>
  <si>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</si>
  <si>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</si>
  <si>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</si>
  <si>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</si>
  <si>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</si>
  <si>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</si>
  <si>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</si>
  <si>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</si>
  <si>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</si>
  <si>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</si>
  <si>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</si>
  <si>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</si>
  <si>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</si>
  <si>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</si>
  <si>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</si>
  <si>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</si>
  <si>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</si>
  <si>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</si>
  <si>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</si>
  <si>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</si>
  <si>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</si>
  <si>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</si>
  <si>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</si>
  <si>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</si>
  <si>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</si>
  <si>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</si>
  <si>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</si>
  <si>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</si>
  <si>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</si>
  <si>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</si>
  <si>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</si>
  <si>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</si>
  <si>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</si>
  <si>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</si>
  <si>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</si>
  <si>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</si>
  <si>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</si>
  <si>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</si>
  <si>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</si>
  <si>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</si>
  <si>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</si>
  <si>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</si>
  <si>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</si>
  <si>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</si>
  <si>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</si>
  <si>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</si>
  <si>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</si>
  <si>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</si>
  <si>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</si>
  <si>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</si>
  <si>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</si>
  <si>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</si>
  <si>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</si>
  <si>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</si>
  <si>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</si>
  <si>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</si>
  <si>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</si>
  <si>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</si>
  <si>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</si>
  <si>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</si>
  <si>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</si>
  <si>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</si>
  <si>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</si>
  <si>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</si>
  <si>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</si>
  <si>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</si>
  <si>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</si>
  <si>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</si>
  <si>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</si>
  <si>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</si>
  <si>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</si>
  <si>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</si>
  <si>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</si>
  <si>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</si>
  <si>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</si>
  <si>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</si>
  <si>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</si>
  <si>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</si>
  <si>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</si>
  <si>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</si>
  <si>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</si>
  <si>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</si>
  <si>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</si>
  <si>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</si>
  <si>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</si>
  <si>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</si>
  <si>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</si>
  <si>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</si>
  <si>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</si>
  <si>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</si>
  <si>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</si>
  <si>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</si>
  <si>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</si>
  <si>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</si>
  <si>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</si>
  <si>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</si>
  <si>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</si>
  <si>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</si>
  <si>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</si>
  <si>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</si>
  <si>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</si>
  <si>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</si>
  <si>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</si>
  <si>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</si>
  <si>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</si>
  <si>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</si>
  <si>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</si>
  <si>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</si>
  <si>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</si>
  <si>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</si>
  <si>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</si>
  <si>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</si>
  <si>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</si>
  <si>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</si>
  <si>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</si>
  <si>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</si>
  <si>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</si>
  <si>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</si>
  <si>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</si>
  <si>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</si>
  <si>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</si>
  <si>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</si>
  <si>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</si>
  <si>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</si>
  <si>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</si>
  <si>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</si>
  <si>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</si>
  <si>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</si>
  <si>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</si>
  <si>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</si>
  <si>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</si>
  <si>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</si>
  <si>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</si>
  <si>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</si>
  <si>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</si>
  <si>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</si>
  <si>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</si>
  <si>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</si>
  <si>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</si>
  <si>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</si>
  <si>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</si>
  <si>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</si>
  <si>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</si>
  <si>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</si>
  <si>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</si>
  <si>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</si>
  <si>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</si>
  <si>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</si>
  <si>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</si>
  <si>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</si>
  <si>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</si>
  <si>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</si>
  <si>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</si>
  <si>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</si>
  <si>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</si>
  <si>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</si>
  <si>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</si>
  <si>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</si>
  <si>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</si>
  <si>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</si>
  <si>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</si>
  <si>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</si>
  <si>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</si>
  <si>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</si>
  <si>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</si>
  <si>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</si>
  <si>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</si>
  <si>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</si>
  <si>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</si>
  <si>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</si>
  <si>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</si>
  <si>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</si>
  <si>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</si>
  <si>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</si>
  <si>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</si>
  <si>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</si>
  <si>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</si>
  <si>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</si>
  <si>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</si>
  <si>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</si>
  <si>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</si>
  <si>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</si>
  <si>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</si>
  <si>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</si>
  <si>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</si>
  <si>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</si>
  <si>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</si>
  <si>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</si>
  <si>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</si>
  <si>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</si>
  <si>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</si>
  <si>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</si>
  <si>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</si>
  <si>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</si>
  <si>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</si>
  <si>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</si>
  <si>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</si>
  <si>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</si>
  <si>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</si>
  <si>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</si>
  <si>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</si>
  <si>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</si>
  <si>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</si>
  <si>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</si>
  <si>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</si>
  <si>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</si>
  <si>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</si>
  <si>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</si>
  <si>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</si>
  <si>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</si>
  <si>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</si>
  <si>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</si>
  <si>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</si>
  <si>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</si>
  <si>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</si>
  <si>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</si>
  <si>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</si>
  <si>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</si>
  <si>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</si>
  <si>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</si>
  <si>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</si>
  <si>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</si>
  <si>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</si>
  <si>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</si>
  <si>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</si>
  <si>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</si>
  <si>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</si>
  <si>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</si>
  <si>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</si>
  <si>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</si>
  <si>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</si>
  <si>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</si>
  <si>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</si>
  <si>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</si>
  <si>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</si>
  <si>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</si>
  <si>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</si>
  <si>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</si>
  <si>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</si>
  <si>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</si>
  <si>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</si>
  <si>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</si>
  <si>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</si>
  <si>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</si>
  <si>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</si>
  <si>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</si>
  <si>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</si>
  <si>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</si>
  <si>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</si>
  <si>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</si>
  <si>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</si>
  <si>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</si>
  <si>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</si>
  <si>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</si>
  <si>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</si>
  <si>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</si>
  <si>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</si>
  <si>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</si>
  <si>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</si>
  <si>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</si>
  <si>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</si>
  <si>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</si>
  <si>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</si>
  <si>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</si>
  <si>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</si>
  <si>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</si>
  <si>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</si>
  <si>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</si>
  <si>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</si>
  <si>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</si>
  <si>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</si>
  <si>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</si>
  <si>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</si>
  <si>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</si>
  <si>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</si>
  <si>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</si>
  <si>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</si>
  <si>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</si>
  <si>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</si>
  <si>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</si>
  <si>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</si>
  <si>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</si>
  <si>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</si>
  <si>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</si>
  <si>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</si>
  <si>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</si>
  <si>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</si>
  <si>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</si>
  <si>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</si>
  <si>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</si>
  <si>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</si>
  <si>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</si>
  <si>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</si>
  <si>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</si>
  <si>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</si>
  <si>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</si>
  <si>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</si>
  <si>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</si>
  <si>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</si>
  <si>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</si>
  <si>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</si>
  <si>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</si>
  <si>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</si>
  <si>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</si>
  <si>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</si>
  <si>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</si>
  <si>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</si>
  <si>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</si>
  <si>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</si>
  <si>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</si>
  <si>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</si>
  <si>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</si>
  <si>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</si>
  <si>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</si>
  <si>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</si>
  <si>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</si>
  <si>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</si>
  <si>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</si>
  <si>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</si>
  <si>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</si>
  <si>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</si>
  <si>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</si>
  <si>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</si>
  <si>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</si>
  <si>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</si>
  <si>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</si>
  <si>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</si>
  <si>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</si>
  <si>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</si>
  <si>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</si>
  <si>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</si>
  <si>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</si>
  <si>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</si>
  <si>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</si>
  <si>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</si>
  <si>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</si>
  <si>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</si>
  <si>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</si>
  <si>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</si>
  <si>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</si>
  <si>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</si>
  <si>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</si>
  <si>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</si>
  <si>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</si>
  <si>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</si>
  <si>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</si>
  <si>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</si>
  <si>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</si>
  <si>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</si>
  <si>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</si>
  <si>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</si>
  <si>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</si>
  <si>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</si>
  <si>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</si>
  <si>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</si>
  <si>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</si>
  <si>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</si>
  <si>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</si>
  <si>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</si>
  <si>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</si>
  <si>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</si>
  <si>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</si>
  <si>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</si>
  <si>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</si>
  <si>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</si>
  <si>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</si>
  <si>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</si>
  <si>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</si>
  <si>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</si>
  <si>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</si>
  <si>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</si>
  <si>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</si>
  <si>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</si>
  <si>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</si>
  <si>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</si>
  <si>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</si>
  <si>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</si>
  <si>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</si>
  <si>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</si>
  <si>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</si>
  <si>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</si>
  <si>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</si>
  <si>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</si>
  <si>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</si>
  <si>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</si>
  <si>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</si>
  <si>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</si>
  <si>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</si>
  <si>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</si>
  <si>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</si>
  <si>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</si>
  <si>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</si>
  <si>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</si>
  <si>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</si>
  <si>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</si>
  <si>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</si>
  <si>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</si>
  <si>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</si>
  <si>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</si>
  <si>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</si>
  <si>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</si>
  <si>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</si>
  <si>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</si>
  <si>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</si>
  <si>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</si>
  <si>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</si>
  <si>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</si>
  <si>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</si>
  <si>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</si>
  <si>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</si>
  <si>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</si>
  <si>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</si>
  <si>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</si>
  <si>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</si>
  <si>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</si>
  <si>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</si>
  <si>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</si>
  <si>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</si>
  <si>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</si>
  <si>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</si>
  <si>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</si>
  <si>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</si>
  <si>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</si>
  <si>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</si>
  <si>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</si>
  <si>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</si>
  <si>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</si>
  <si>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</si>
  <si>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</si>
  <si>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</si>
  <si>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</si>
  <si>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</si>
  <si>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</si>
  <si>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</si>
  <si>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</si>
  <si>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</si>
  <si>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</si>
  <si>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</si>
  <si>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</si>
  <si>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</si>
  <si>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</si>
  <si>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</si>
  <si>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</si>
  <si>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</si>
  <si>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</si>
  <si>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</si>
  <si>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</si>
  <si>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</si>
  <si>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</si>
  <si>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</si>
  <si>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</si>
  <si>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</si>
  <si>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</si>
  <si>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</si>
  <si>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</si>
  <si>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</si>
  <si>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</si>
  <si>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</si>
  <si>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</si>
  <si>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</si>
  <si>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</si>
  <si>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</si>
  <si>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</si>
  <si>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</si>
  <si>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</si>
  <si>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</si>
  <si>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</si>
  <si>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</si>
  <si>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</si>
  <si>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</si>
  <si>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</si>
  <si>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</si>
  <si>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</si>
  <si>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</si>
  <si>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</si>
  <si>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</si>
  <si>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</si>
  <si>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</si>
  <si>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</si>
  <si>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</si>
  <si>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</si>
  <si>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</si>
  <si>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</si>
  <si>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</si>
  <si>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</si>
  <si>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</si>
  <si>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</si>
  <si>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</si>
  <si>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</si>
  <si>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</si>
  <si>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</si>
  <si>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</si>
  <si>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</si>
  <si>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</si>
  <si>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</si>
  <si>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</si>
  <si>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</si>
  <si>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</si>
  <si>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</si>
  <si>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</si>
  <si>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</si>
  <si>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</si>
  <si>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</si>
  <si>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</si>
  <si>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</si>
  <si>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</si>
  <si>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</si>
  <si>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</si>
  <si>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</si>
  <si>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</si>
  <si>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</si>
  <si>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</si>
  <si>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</si>
  <si>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</si>
  <si>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</si>
  <si>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</si>
  <si>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</si>
  <si>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</si>
  <si>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</si>
  <si>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</si>
  <si>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</si>
  <si>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</si>
  <si>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</si>
  <si>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</si>
  <si>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</si>
  <si>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</si>
  <si>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</si>
  <si>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</si>
  <si>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</si>
  <si>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</si>
  <si>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</si>
  <si>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</si>
  <si>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</si>
  <si>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</si>
  <si>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</si>
  <si>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</si>
  <si>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</si>
  <si>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</si>
  <si>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</si>
  <si>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</si>
  <si>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</si>
  <si>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</si>
  <si>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</si>
  <si>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</si>
  <si>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</si>
  <si>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</si>
  <si>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</si>
  <si>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</si>
  <si>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</si>
  <si>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</si>
  <si>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</si>
  <si>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</si>
  <si>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</si>
  <si>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</si>
  <si>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</si>
  <si>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</si>
  <si>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</si>
  <si>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</si>
  <si>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</si>
  <si>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</si>
  <si>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</si>
  <si>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</si>
  <si>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</si>
  <si>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</si>
  <si>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</si>
  <si>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</si>
  <si>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</si>
  <si>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</si>
  <si>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</si>
  <si>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</si>
  <si>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</si>
  <si>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</si>
  <si>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</si>
  <si>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</si>
  <si>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</si>
  <si>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</si>
  <si>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</si>
  <si>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</si>
  <si>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</si>
  <si>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</si>
  <si>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</si>
  <si>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</si>
  <si>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</si>
  <si>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</si>
  <si>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</si>
  <si>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</si>
  <si>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</si>
  <si>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</si>
  <si>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</si>
  <si>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</si>
  <si>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</si>
  <si>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</si>
  <si>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</si>
  <si>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</si>
  <si>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</si>
  <si>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</si>
  <si>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</si>
  <si>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</si>
  <si>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</si>
  <si>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</si>
  <si>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</si>
  <si>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</si>
  <si>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</si>
  <si>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</si>
  <si>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</si>
  <si>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</si>
  <si>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</si>
  <si>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</si>
  <si>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</si>
  <si>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</si>
  <si>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</si>
  <si>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</si>
  <si>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</si>
  <si>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</si>
  <si>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</si>
  <si>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</si>
  <si>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</si>
  <si>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</si>
  <si>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</si>
  <si>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</si>
  <si>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</si>
  <si>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</si>
  <si>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</si>
  <si>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</si>
  <si>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</si>
  <si>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</si>
  <si>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</si>
  <si>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</si>
  <si>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</si>
  <si>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</si>
  <si>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</si>
  <si>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</si>
  <si>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</si>
  <si>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</si>
  <si>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</si>
  <si>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</si>
  <si>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</si>
  <si>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</si>
  <si>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</si>
  <si>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</si>
  <si>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</si>
  <si>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</si>
  <si>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</si>
  <si>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</si>
  <si>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</si>
  <si>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</si>
  <si>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</si>
  <si>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</si>
  <si>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</si>
  <si>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</si>
  <si>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</si>
  <si>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</si>
  <si>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</si>
  <si>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</si>
  <si>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</si>
  <si>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</si>
  <si>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</si>
  <si>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</si>
  <si>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</si>
  <si>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</si>
  <si>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</si>
  <si>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</si>
  <si>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</si>
  <si>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</si>
  <si>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</si>
  <si>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</si>
  <si>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</si>
  <si>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</si>
  <si>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</si>
  <si>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</si>
  <si>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</si>
  <si>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</si>
  <si>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</si>
  <si>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</si>
  <si>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</si>
  <si>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</si>
  <si>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</si>
  <si>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</si>
  <si>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</si>
  <si>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</si>
  <si>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</si>
  <si>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</si>
  <si>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</si>
  <si>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</si>
  <si>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</si>
  <si>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</si>
  <si>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</si>
  <si>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</si>
  <si>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</si>
  <si>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</si>
  <si>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</si>
  <si>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</si>
  <si>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</si>
  <si>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</si>
  <si>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</si>
  <si>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</si>
  <si>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</si>
  <si>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</si>
  <si>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</si>
  <si>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</si>
  <si>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</si>
  <si>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</si>
  <si>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</si>
  <si>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</si>
  <si>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</si>
  <si>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</si>
  <si>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</si>
  <si>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</si>
  <si>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</si>
  <si>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</si>
  <si>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</si>
  <si>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</si>
  <si>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</si>
  <si>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</si>
  <si>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</si>
  <si>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</si>
  <si>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</si>
  <si>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</si>
  <si>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</si>
  <si>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</si>
  <si>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</si>
  <si>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</si>
  <si>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</si>
  <si>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</si>
  <si>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</si>
  <si>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</si>
  <si>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</si>
  <si>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</si>
  <si>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</si>
  <si>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</si>
  <si>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</si>
  <si>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</si>
  <si>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</si>
  <si>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</si>
  <si>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</si>
  <si>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</si>
  <si>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</si>
  <si>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</si>
  <si>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</si>
  <si>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</si>
  <si>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</si>
  <si>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</si>
  <si>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</si>
  <si>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</si>
  <si>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</si>
  <si>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</si>
  <si>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</si>
  <si>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</si>
  <si>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</si>
  <si>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</si>
  <si>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</si>
  <si>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</si>
  <si>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</si>
  <si>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</si>
  <si>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</si>
  <si>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</si>
  <si>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</si>
  <si>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</si>
  <si>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</si>
  <si>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</si>
  <si>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</si>
  <si>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</si>
  <si>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</si>
  <si>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</si>
  <si>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</si>
  <si>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</si>
  <si>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</si>
  <si>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</si>
  <si>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</si>
  <si>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</si>
  <si>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</si>
  <si>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</si>
  <si>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</si>
  <si>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</si>
  <si>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</si>
  <si>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</si>
  <si>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</si>
  <si>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</si>
  <si>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</si>
  <si>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</si>
  <si>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</si>
  <si>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</si>
  <si>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</si>
  <si>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</si>
  <si>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</si>
  <si>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</si>
  <si>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</si>
  <si>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</si>
  <si>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</si>
  <si>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</si>
  <si>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</si>
  <si>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</si>
  <si>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</si>
  <si>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</si>
  <si>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</si>
  <si>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</si>
  <si>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</si>
  <si>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</si>
  <si>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</si>
  <si>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</si>
  <si>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</si>
  <si>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</si>
  <si>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</si>
  <si>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</si>
  <si>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</si>
  <si>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</si>
  <si>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</si>
  <si>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</si>
  <si>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</si>
  <si>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</si>
  <si>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</si>
  <si>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</si>
  <si>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</si>
  <si>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</si>
  <si>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</si>
  <si>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</si>
  <si>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</si>
  <si>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</si>
  <si>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</si>
  <si>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</si>
  <si>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</si>
  <si>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</si>
  <si>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</si>
  <si>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</si>
  <si>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</si>
  <si>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</si>
  <si>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</si>
  <si>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</si>
  <si>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</si>
  <si>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</si>
  <si>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</si>
  <si>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</si>
  <si>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</si>
  <si>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</si>
  <si>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</si>
  <si>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</si>
  <si>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</si>
  <si>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</si>
  <si>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</si>
  <si>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</si>
  <si>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</si>
  <si>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</si>
  <si>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</si>
  <si>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</si>
  <si>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</si>
  <si>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</si>
  <si>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</si>
  <si>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</si>
  <si>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</si>
  <si>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</si>
  <si>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</si>
  <si>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</si>
  <si>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</si>
  <si>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</si>
  <si>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</si>
  <si>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</si>
  <si>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</si>
  <si>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</si>
  <si>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</si>
  <si>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</si>
  <si>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</si>
  <si>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</si>
  <si>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</si>
  <si>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</si>
  <si>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</si>
  <si>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</si>
  <si>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</si>
  <si>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</si>
  <si>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</si>
  <si>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</si>
  <si>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</si>
  <si>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</si>
  <si>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</si>
  <si>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</si>
  <si>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</si>
  <si>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</si>
  <si>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</si>
  <si>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</si>
  <si>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</si>
  <si>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</si>
  <si>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</si>
  <si>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</si>
  <si>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</si>
  <si>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</si>
  <si>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</si>
  <si>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</si>
  <si>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</si>
  <si>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</si>
  <si>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</si>
  <si>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</si>
  <si>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</si>
  <si>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</si>
  <si>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</si>
  <si>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</si>
  <si>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</si>
  <si>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</si>
  <si>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</si>
  <si>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</si>
  <si>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</si>
  <si>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</si>
  <si>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</si>
  <si>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</si>
  <si>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</si>
  <si>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</si>
  <si>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</si>
  <si>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</si>
  <si>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</si>
  <si>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</si>
  <si>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</si>
  <si>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</si>
  <si>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</si>
  <si>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</si>
  <si>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</si>
  <si>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</si>
  <si>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</si>
  <si>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</si>
  <si>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</si>
  <si>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</si>
  <si>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</si>
  <si>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</si>
  <si>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</si>
  <si>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</si>
  <si>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</si>
  <si>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</si>
  <si>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</si>
  <si>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</si>
  <si>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</si>
  <si>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</si>
  <si>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</si>
  <si>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</si>
  <si>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</si>
  <si>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</si>
  <si>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</si>
  <si>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</si>
  <si>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</si>
  <si>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</si>
  <si>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</si>
  <si>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</si>
  <si>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</si>
  <si>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</si>
  <si>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</si>
  <si>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</si>
  <si>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</si>
  <si>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</si>
  <si>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</si>
  <si>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</si>
  <si>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</si>
  <si>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</si>
  <si>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</si>
  <si>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</si>
  <si>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</si>
  <si>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</si>
  <si>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</si>
  <si>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</si>
  <si>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</si>
  <si>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</si>
  <si>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</si>
  <si>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</si>
  <si>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</si>
  <si>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</si>
  <si>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</si>
  <si>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</si>
  <si>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</si>
  <si>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</si>
  <si>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</si>
  <si>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</si>
  <si>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</si>
  <si>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</si>
  <si>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</si>
  <si>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</si>
  <si>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</si>
  <si>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</si>
  <si>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</si>
  <si>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</si>
  <si>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</si>
  <si>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</si>
  <si>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</si>
  <si>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</si>
  <si>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</si>
  <si>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</si>
  <si>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</si>
  <si>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</si>
  <si>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</si>
  <si>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</si>
  <si>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</si>
  <si>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</si>
  <si>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</si>
  <si>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</si>
  <si>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</si>
  <si>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</si>
  <si>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</si>
  <si>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</si>
  <si>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</si>
  <si>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</si>
  <si>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</si>
  <si>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</si>
  <si>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</si>
  <si>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</si>
  <si>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</si>
  <si>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</si>
  <si>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</si>
  <si>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</si>
  <si>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</si>
  <si>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</si>
  <si>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</si>
  <si>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</si>
  <si>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</si>
  <si>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</si>
  <si>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</si>
  <si>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</si>
  <si>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</si>
  <si>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</si>
  <si>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</si>
  <si>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</si>
  <si>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</si>
  <si>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</si>
  <si>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</si>
  <si>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</si>
  <si>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</si>
  <si>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</si>
  <si>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</si>
  <si>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</si>
  <si>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</si>
  <si>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</si>
  <si>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</si>
  <si>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</si>
  <si>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</si>
  <si>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</si>
  <si>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</si>
  <si>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</si>
  <si>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</si>
  <si>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</si>
  <si>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</si>
  <si>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</si>
  <si>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</si>
  <si>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</si>
  <si>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</si>
  <si>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</si>
  <si>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</si>
  <si>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</si>
  <si>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</si>
  <si>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</si>
  <si>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</si>
  <si>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</si>
  <si>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</si>
  <si>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</si>
  <si>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</si>
  <si>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</si>
  <si>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</si>
  <si>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</si>
  <si>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</si>
  <si>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</si>
  <si>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</si>
  <si>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</si>
  <si>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</si>
  <si>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</si>
  <si>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</si>
  <si>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</si>
  <si>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</si>
  <si>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</si>
  <si>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</si>
  <si>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</si>
  <si>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</si>
  <si>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</si>
  <si>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</si>
  <si>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</si>
  <si>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</si>
  <si>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</si>
  <si>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</si>
  <si>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</si>
  <si>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</si>
  <si>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</si>
  <si>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</si>
  <si>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</si>
  <si>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</si>
  <si>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</si>
  <si>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</si>
  <si>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</si>
  <si>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</si>
  <si>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</si>
  <si>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</si>
  <si>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</si>
  <si>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</si>
  <si>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</si>
  <si>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</si>
  <si>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</si>
  <si>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</si>
  <si>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</si>
  <si>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</si>
  <si>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</si>
  <si>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</si>
  <si>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</si>
  <si>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</si>
  <si>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</si>
  <si>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</si>
  <si>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</si>
  <si>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</si>
  <si>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</si>
  <si>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</si>
  <si>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</si>
  <si>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</si>
  <si>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</si>
  <si>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</si>
  <si>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</si>
  <si>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</si>
  <si>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</si>
  <si>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</si>
  <si>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</si>
  <si>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</si>
  <si>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</si>
  <si>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</si>
  <si>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</si>
  <si>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</si>
  <si>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</si>
  <si>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</si>
  <si>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</si>
  <si>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</si>
  <si>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</si>
  <si>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</si>
  <si>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</si>
  <si>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</si>
  <si>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</si>
  <si>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</si>
  <si>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</si>
  <si>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</si>
  <si>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</si>
  <si>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</si>
  <si>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</si>
  <si>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</si>
  <si>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</si>
  <si>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</si>
  <si>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</si>
  <si>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</si>
  <si>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</si>
  <si>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</si>
  <si>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</si>
  <si>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</si>
  <si>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</si>
  <si>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</si>
  <si>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</si>
  <si>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</si>
  <si>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</si>
  <si>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</si>
  <si>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</si>
  <si>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</si>
  <si>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</si>
  <si>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</si>
  <si>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</si>
  <si>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</si>
  <si>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</si>
  <si>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</si>
  <si>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</si>
  <si>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</si>
  <si>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</si>
  <si>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</si>
  <si>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</si>
  <si>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</si>
  <si>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</si>
  <si>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</si>
  <si>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</si>
  <si>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</si>
  <si>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</si>
  <si>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</si>
  <si>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</si>
  <si>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</si>
  <si>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</si>
  <si>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</si>
  <si>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</si>
  <si>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</si>
  <si>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</si>
  <si>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</si>
  <si>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</si>
  <si>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</si>
  <si>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</si>
  <si>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</si>
  <si>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</si>
  <si>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</si>
  <si>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</si>
  <si>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</si>
  <si>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</si>
  <si>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</si>
  <si>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</si>
  <si>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</si>
  <si>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</si>
  <si>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</si>
  <si>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</si>
  <si>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</si>
  <si>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</si>
  <si>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</si>
  <si>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</si>
  <si>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</si>
  <si>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</si>
  <si>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</si>
  <si>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</si>
  <si>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</si>
  <si>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</si>
  <si>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</si>
  <si>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</si>
  <si>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</si>
  <si>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</si>
  <si>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</si>
  <si>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</si>
  <si>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</si>
  <si>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</si>
  <si>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</si>
  <si>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</si>
  <si>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</si>
  <si>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</si>
  <si>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</si>
  <si>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</si>
  <si>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</si>
  <si>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</si>
  <si>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</si>
  <si>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</si>
  <si>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</si>
  <si>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</si>
  <si>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</si>
  <si>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</si>
  <si>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</si>
  <si>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</si>
  <si>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</si>
  <si>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</si>
  <si>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</si>
  <si>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</si>
  <si>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</si>
  <si>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</si>
  <si>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</si>
  <si>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</si>
  <si>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</si>
  <si>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</si>
  <si>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</si>
  <si>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</si>
  <si>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</si>
  <si>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</si>
  <si>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</si>
  <si>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</si>
  <si>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</si>
  <si>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</si>
  <si>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</si>
  <si>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</si>
  <si>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</si>
  <si>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</si>
  <si>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</si>
  <si>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</si>
  <si>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</si>
  <si>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</si>
  <si>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</si>
  <si>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</si>
  <si>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</si>
  <si>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</si>
  <si>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</si>
  <si>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</si>
  <si>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</si>
  <si>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</si>
  <si>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</si>
  <si>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</si>
  <si>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</si>
  <si>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</si>
  <si>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</si>
  <si>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</si>
  <si>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</si>
  <si>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</si>
  <si>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</si>
  <si>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</si>
  <si>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</si>
  <si>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</si>
  <si>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</si>
  <si>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</si>
  <si>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</si>
  <si>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</si>
  <si>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</si>
  <si>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</si>
  <si>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</si>
  <si>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</si>
  <si>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</si>
  <si>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</si>
  <si>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</si>
  <si>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</si>
  <si>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</si>
  <si>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</si>
  <si>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</si>
  <si>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</si>
  <si>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</si>
  <si>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</si>
  <si>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</si>
  <si>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</si>
  <si>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</si>
  <si>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</si>
  <si>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</si>
  <si>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</si>
  <si>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</si>
  <si>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</si>
  <si>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</si>
  <si>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</si>
  <si>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</si>
  <si>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</si>
  <si>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</si>
  <si>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</si>
  <si>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</si>
  <si>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</si>
  <si>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</si>
  <si>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</si>
  <si>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</si>
  <si>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</si>
  <si>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</si>
  <si>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</si>
  <si>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</si>
  <si>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</si>
  <si>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</si>
  <si>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</si>
  <si>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</si>
  <si>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</si>
  <si>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</si>
  <si>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</si>
  <si>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</si>
  <si>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</si>
  <si>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</si>
  <si>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</si>
  <si>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</si>
  <si>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</si>
  <si>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</si>
  <si>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</si>
  <si>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</si>
  <si>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</si>
  <si>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</si>
  <si>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</si>
  <si>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</si>
  <si>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</si>
  <si>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</si>
  <si>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</si>
  <si>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</si>
  <si>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</si>
  <si>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</si>
  <si>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</si>
  <si>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</si>
  <si>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</si>
  <si>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</si>
  <si>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</si>
  <si>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</si>
  <si>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</si>
  <si>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</si>
  <si>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</si>
  <si>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</si>
  <si>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</si>
  <si>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</si>
  <si>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</si>
  <si>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</si>
  <si>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</si>
  <si>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</si>
  <si>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</si>
  <si>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</si>
  <si>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</si>
  <si>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</si>
  <si>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</si>
  <si>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</si>
  <si>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</si>
  <si>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</si>
  <si>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</si>
  <si>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</si>
  <si>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</si>
  <si>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</si>
  <si>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</si>
  <si>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</si>
  <si>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</si>
  <si>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</si>
  <si>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</si>
  <si>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</si>
  <si>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</si>
  <si>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</si>
  <si>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</si>
  <si>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</si>
  <si>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</si>
  <si>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</si>
  <si>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</si>
  <si>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</si>
  <si>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</si>
  <si>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</si>
  <si>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</si>
  <si>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</si>
  <si>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</si>
  <si>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</si>
  <si>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</si>
  <si>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</si>
  <si>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</si>
  <si>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</si>
  <si>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</si>
  <si>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</si>
  <si>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</si>
  <si>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</si>
  <si>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</si>
  <si>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</si>
  <si>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</si>
  <si>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</si>
  <si>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</si>
  <si>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</si>
  <si>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</si>
  <si>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</si>
  <si>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</si>
  <si>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</si>
  <si>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</si>
  <si>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</si>
  <si>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</si>
  <si>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</si>
  <si>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</si>
  <si>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</si>
  <si>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</si>
  <si>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</si>
  <si>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</si>
  <si>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</si>
  <si>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</si>
  <si>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</si>
  <si>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</si>
  <si>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</si>
  <si>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</si>
  <si>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</si>
  <si>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</si>
  <si>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</si>
  <si>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</si>
  <si>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</si>
  <si>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</si>
  <si>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</si>
  <si>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</si>
  <si>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</si>
  <si>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</si>
  <si>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</si>
  <si>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</si>
  <si>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</si>
  <si>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</si>
  <si>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</si>
  <si>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</si>
  <si>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</si>
  <si>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</si>
  <si>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</si>
  <si>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</si>
  <si>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</si>
  <si>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</si>
  <si>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</si>
  <si>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</si>
  <si>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</si>
  <si>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</si>
  <si>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</si>
  <si>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</si>
  <si>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</si>
  <si>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</si>
  <si>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</si>
  <si>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</si>
  <si>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</si>
  <si>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</si>
  <si>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</si>
  <si>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</si>
  <si>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</si>
  <si>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</si>
  <si>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</si>
  <si>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</si>
  <si>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</si>
  <si>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</si>
  <si>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</si>
  <si>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</si>
  <si>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</si>
  <si>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</si>
  <si>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</si>
  <si>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</si>
  <si>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</si>
  <si>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</si>
  <si>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</si>
  <si>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</si>
  <si>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</si>
  <si>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</si>
  <si>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</si>
  <si>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</si>
  <si>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</si>
  <si>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</si>
  <si>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</si>
  <si>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</si>
  <si>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</si>
  <si>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</si>
  <si>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</si>
  <si>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</si>
  <si>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</si>
  <si>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</si>
  <si>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</si>
  <si>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</si>
  <si>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</si>
  <si>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</si>
  <si>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</si>
  <si>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</si>
  <si>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</si>
  <si>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</si>
  <si>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</si>
  <si>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</si>
  <si>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</si>
  <si>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</si>
  <si>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</si>
  <si>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</si>
  <si>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</si>
  <si>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</si>
  <si>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</si>
  <si>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</si>
  <si>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</si>
  <si>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</si>
  <si>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</si>
  <si>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</si>
  <si>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</si>
  <si>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</si>
  <si>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</si>
  <si>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</si>
  <si>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</si>
  <si>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</si>
  <si>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</si>
  <si>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</si>
  <si>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</si>
  <si>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</si>
  <si>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</si>
  <si>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</si>
  <si>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</si>
  <si>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</si>
  <si>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</si>
  <si>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</si>
  <si>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</si>
  <si>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</si>
  <si>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</si>
  <si>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</si>
  <si>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</si>
  <si>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</si>
  <si>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</si>
  <si>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</si>
  <si>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</si>
  <si>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</si>
  <si>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</si>
  <si>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</si>
  <si>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</si>
  <si>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</si>
  <si>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</si>
  <si>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</si>
  <si>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</si>
  <si>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</si>
  <si>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</si>
  <si>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</si>
  <si>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</si>
  <si>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</si>
  <si>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</si>
  <si>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</si>
  <si>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</si>
  <si>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</si>
  <si>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</si>
  <si>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</si>
  <si>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</si>
  <si>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</si>
  <si>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</si>
  <si>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</si>
  <si>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</si>
  <si>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</si>
  <si>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</si>
  <si>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</si>
  <si>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</si>
  <si>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</si>
  <si>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</si>
  <si>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</si>
  <si>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</si>
  <si>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</si>
  <si>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</si>
  <si>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</si>
  <si>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</si>
  <si>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</si>
  <si>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</si>
  <si>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</si>
  <si>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</si>
  <si>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</si>
  <si>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</si>
  <si>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</si>
  <si>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</si>
  <si>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</si>
  <si>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</si>
  <si>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</si>
  <si>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</si>
  <si>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</si>
  <si>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</si>
  <si>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</si>
  <si>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</si>
  <si>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</si>
  <si>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</si>
  <si>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</si>
  <si>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</si>
  <si>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</si>
  <si>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</si>
  <si>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</si>
  <si>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</si>
  <si>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</si>
  <si>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</si>
  <si>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</si>
  <si>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</si>
  <si>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</si>
  <si>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</si>
  <si>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</si>
  <si>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</si>
  <si>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</si>
  <si>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</si>
  <si>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</si>
  <si>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</si>
  <si>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</si>
  <si>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</si>
  <si>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</si>
  <si>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</si>
  <si>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</si>
  <si>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</si>
  <si>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</si>
  <si>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</si>
  <si>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</si>
  <si>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</si>
  <si>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</si>
  <si>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</si>
  <si>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</si>
  <si>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</si>
  <si>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</si>
  <si>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</si>
  <si>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</si>
  <si>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</si>
  <si>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</si>
  <si>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</si>
  <si>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</si>
  <si>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</si>
  <si>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</si>
  <si>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</si>
  <si>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</si>
  <si>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</si>
  <si>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</si>
  <si>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</si>
  <si>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</si>
  <si>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</si>
  <si>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</si>
  <si>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</si>
  <si>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</si>
  <si>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</si>
  <si>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</si>
  <si>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</si>
  <si>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</si>
  <si>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</si>
  <si>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</si>
  <si>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</si>
  <si>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</si>
  <si>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</si>
  <si>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</si>
  <si>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</si>
  <si>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</si>
  <si>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</si>
  <si>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</si>
  <si>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</si>
  <si>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</si>
  <si>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</si>
  <si>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</si>
  <si>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</si>
  <si>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</si>
  <si>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</si>
  <si>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</si>
  <si>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</si>
  <si>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</si>
  <si>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</si>
  <si>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</si>
  <si>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</si>
  <si>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</si>
  <si>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</si>
  <si>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</si>
  <si>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</si>
  <si>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</si>
  <si>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</si>
  <si>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</si>
  <si>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</si>
  <si>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</si>
  <si>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</si>
  <si>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</si>
  <si>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</si>
  <si>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</si>
  <si>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</si>
  <si>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</si>
  <si>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</si>
  <si>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</si>
  <si>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</si>
  <si>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</si>
  <si>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</si>
  <si>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</si>
  <si>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</si>
  <si>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</si>
  <si>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</si>
  <si>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</si>
  <si>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</si>
  <si>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</si>
  <si>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</si>
  <si>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</si>
  <si>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</si>
  <si>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</si>
  <si>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</si>
  <si>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</si>
  <si>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</si>
  <si>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</si>
  <si>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</si>
  <si>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</si>
  <si>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</si>
  <si>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</si>
  <si>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</si>
  <si>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</si>
  <si>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</si>
  <si>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</si>
  <si>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</si>
  <si>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</si>
  <si>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</si>
  <si>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</si>
  <si>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</si>
  <si>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</si>
  <si>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</si>
  <si>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</si>
  <si>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</si>
  <si>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</si>
  <si>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</si>
  <si>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</si>
  <si>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</si>
  <si>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</si>
  <si>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</si>
  <si>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</si>
  <si>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</si>
  <si>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</si>
  <si>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</si>
  <si>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</si>
  <si>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</si>
  <si>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</si>
  <si>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</si>
  <si>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</si>
  <si>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</si>
  <si>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</si>
  <si>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</si>
  <si>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</si>
  <si>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</si>
  <si>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</si>
  <si>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</si>
  <si>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</si>
  <si>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</si>
  <si>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</si>
  <si>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</si>
  <si>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</si>
  <si>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</si>
  <si>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</si>
  <si>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</si>
  <si>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</si>
  <si>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</si>
  <si>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</si>
  <si>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</si>
  <si>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</si>
  <si>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</si>
  <si>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</si>
  <si>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</si>
  <si>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</si>
  <si>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</si>
  <si>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</si>
  <si>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</si>
  <si>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</si>
  <si>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</si>
  <si>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</si>
  <si>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</si>
  <si>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</si>
  <si>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</si>
  <si>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</si>
  <si>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</si>
  <si>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</si>
  <si>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</si>
  <si>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</si>
  <si>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</si>
  <si>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</si>
  <si>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</si>
  <si>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</si>
  <si>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</si>
  <si>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</si>
  <si>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</si>
  <si>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</si>
  <si>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</si>
  <si>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</si>
  <si>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</si>
  <si>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</si>
  <si>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</si>
  <si>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</si>
  <si>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</si>
  <si>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</si>
  <si>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</si>
  <si>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</si>
  <si>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</si>
  <si>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</si>
  <si>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</si>
  <si>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</si>
  <si>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</si>
  <si>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</si>
  <si>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</si>
  <si>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</si>
  <si>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</si>
  <si>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</si>
  <si>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</si>
  <si>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</si>
  <si>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</si>
  <si>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</si>
  <si>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</si>
  <si>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</si>
  <si>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</si>
  <si>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</si>
  <si>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</si>
  <si>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</si>
  <si>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</si>
  <si>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</si>
  <si>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</si>
  <si>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</si>
  <si>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</si>
  <si>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</si>
  <si>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</si>
  <si>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</si>
  <si>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</si>
  <si>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</si>
  <si>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</si>
  <si>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</si>
  <si>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</si>
  <si>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</si>
  <si>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</si>
  <si>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</si>
  <si>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</si>
  <si>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</si>
  <si>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</si>
  <si>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</si>
  <si>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</si>
  <si>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</si>
  <si>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</si>
  <si>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</si>
  <si>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</si>
  <si>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</si>
  <si>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</si>
  <si>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</si>
  <si>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</si>
  <si>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</si>
  <si>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</si>
  <si>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</si>
  <si>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</si>
  <si>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</si>
  <si>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</si>
  <si>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</si>
  <si>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</si>
  <si>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</si>
  <si>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</si>
  <si>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</si>
  <si>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</si>
  <si>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</si>
  <si>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</si>
  <si>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</si>
  <si>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</si>
  <si>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</si>
  <si>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</si>
  <si>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</si>
  <si>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</si>
  <si>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</si>
  <si>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</si>
  <si>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</si>
  <si>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</si>
  <si>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</si>
  <si>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</si>
  <si>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</si>
  <si>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</si>
  <si>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</si>
  <si>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</si>
  <si>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</si>
  <si>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</si>
  <si>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</si>
  <si>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</si>
  <si>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</si>
  <si>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</si>
  <si>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</si>
  <si>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</si>
  <si>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</si>
  <si>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</si>
  <si>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</si>
  <si>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</si>
  <si>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</si>
  <si>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</si>
  <si>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</si>
  <si>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</si>
  <si>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</si>
  <si>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</si>
  <si>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</si>
  <si>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</si>
  <si>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</si>
  <si>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</si>
  <si>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</si>
  <si>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</si>
  <si>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</si>
  <si>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</si>
  <si>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</si>
  <si>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</si>
  <si>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</si>
  <si>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</si>
  <si>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</si>
  <si>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</si>
  <si>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</si>
  <si>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</si>
  <si>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</si>
  <si>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</si>
  <si>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</si>
  <si>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</si>
  <si>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</si>
  <si>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</si>
  <si>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</si>
  <si>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</si>
  <si>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</si>
  <si>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</si>
  <si>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</si>
  <si>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</si>
  <si>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</si>
  <si>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</si>
  <si>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</si>
  <si>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</si>
  <si>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</si>
  <si>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</si>
  <si>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</si>
  <si>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</si>
  <si>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</si>
  <si>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</si>
  <si>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</si>
  <si>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</si>
  <si>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</si>
  <si>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</si>
  <si>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</si>
  <si>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</si>
  <si>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</si>
  <si>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</si>
  <si>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</si>
  <si>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</si>
  <si>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</si>
  <si>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</si>
  <si>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</si>
  <si>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</si>
  <si>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</si>
  <si>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</si>
  <si>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</si>
  <si>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</si>
  <si>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</si>
  <si>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</si>
  <si>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</si>
  <si>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</si>
  <si>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</si>
  <si>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</si>
  <si>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</si>
  <si>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</si>
  <si>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</si>
  <si>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</si>
  <si>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</si>
  <si>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</si>
  <si>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</si>
  <si>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</si>
  <si>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</si>
  <si>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</si>
  <si>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</si>
  <si>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</si>
  <si>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</si>
  <si>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</si>
  <si>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</si>
  <si>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</si>
  <si>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</si>
  <si>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</si>
  <si>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</si>
  <si>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</si>
  <si>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</si>
  <si>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</si>
  <si>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</si>
  <si>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</si>
  <si>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</si>
  <si>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</si>
  <si>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</si>
  <si>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</si>
  <si>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</si>
  <si>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</si>
  <si>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</si>
  <si>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</si>
  <si>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</si>
  <si>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</si>
  <si>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</si>
  <si>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</si>
  <si>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</si>
  <si>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</si>
  <si>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</si>
  <si>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</si>
  <si>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</si>
  <si>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</si>
  <si>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</si>
  <si>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</si>
  <si>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</si>
  <si>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</si>
  <si>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</si>
  <si>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</si>
  <si>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</si>
  <si>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</si>
  <si>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</si>
  <si>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</si>
  <si>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</si>
  <si>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</si>
  <si>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</si>
  <si>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</si>
  <si>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</si>
  <si>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</si>
  <si>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</si>
  <si>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</si>
  <si>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</si>
  <si>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</si>
  <si>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</si>
  <si>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</si>
  <si>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</si>
  <si>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</si>
  <si>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</si>
  <si>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</si>
  <si>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</si>
  <si>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</si>
  <si>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</si>
  <si>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</si>
  <si>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</si>
  <si>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</si>
  <si>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</si>
  <si>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</si>
  <si>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</si>
  <si>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</si>
  <si>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</si>
  <si>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</si>
  <si>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</si>
  <si>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</si>
  <si>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</si>
  <si>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</si>
  <si>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</si>
  <si>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</si>
  <si>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</si>
  <si>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</si>
  <si>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</si>
  <si>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</si>
  <si>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</si>
  <si>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</si>
  <si>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</si>
  <si>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</si>
  <si>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</si>
  <si>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</si>
  <si>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</si>
  <si>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</si>
  <si>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</si>
  <si>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</si>
  <si>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</si>
  <si>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</si>
  <si>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</si>
  <si>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</si>
  <si>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</si>
  <si>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</si>
  <si>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</si>
  <si>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</si>
  <si>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</si>
  <si>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</si>
  <si>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</si>
  <si>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</si>
  <si>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</si>
  <si>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</si>
  <si>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</si>
  <si>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</si>
  <si>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</si>
  <si>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</si>
  <si>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</si>
  <si>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</si>
  <si>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</si>
  <si>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</si>
  <si>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</si>
  <si>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</si>
  <si>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</si>
  <si>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</si>
  <si>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</si>
  <si>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</si>
  <si>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</si>
  <si>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</si>
  <si>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</si>
  <si>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</si>
  <si>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</si>
  <si>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</si>
  <si>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</si>
  <si>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</si>
  <si>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</si>
  <si>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</si>
  <si>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</si>
  <si>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</si>
  <si>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</si>
  <si>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</si>
  <si>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</si>
  <si>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</si>
  <si>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</si>
  <si>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</si>
  <si>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</si>
  <si>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</si>
  <si>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</si>
  <si>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</si>
  <si>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</si>
  <si>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</si>
  <si>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</si>
  <si>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</si>
  <si>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</si>
  <si>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</si>
  <si>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</si>
  <si>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</si>
  <si>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</si>
  <si>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</si>
  <si>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</si>
  <si>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</si>
  <si>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</si>
  <si>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</si>
  <si>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</si>
  <si>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</si>
  <si>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</si>
  <si>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</si>
  <si>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</si>
  <si>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</si>
  <si>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</si>
  <si>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</si>
  <si>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</si>
  <si>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</si>
  <si>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</si>
  <si>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</si>
  <si>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</si>
  <si>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</si>
  <si>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</si>
  <si>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</si>
  <si>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</si>
  <si>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</si>
  <si>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</si>
  <si>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</si>
  <si>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</si>
  <si>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</si>
  <si>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</si>
  <si>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</si>
  <si>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</si>
  <si>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</si>
  <si>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</si>
  <si>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</si>
  <si>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</si>
  <si>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</si>
  <si>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</si>
  <si>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</si>
  <si>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</si>
  <si>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</si>
  <si>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</si>
  <si>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</si>
  <si>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</si>
  <si>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</si>
  <si>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</si>
  <si>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</si>
  <si>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</si>
  <si>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</si>
  <si>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</si>
  <si>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</si>
  <si>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</si>
  <si>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</si>
  <si>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</si>
  <si>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</si>
  <si>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</si>
  <si>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</si>
  <si>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</si>
  <si>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</si>
  <si>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</si>
  <si>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</si>
  <si>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</si>
  <si>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</si>
  <si>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</si>
  <si>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</si>
  <si>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</si>
  <si>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</si>
  <si>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</si>
  <si>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</si>
  <si>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</si>
  <si>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</si>
  <si>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</si>
  <si>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</si>
  <si>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</si>
  <si>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</si>
  <si>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</si>
  <si>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</si>
  <si>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</si>
  <si>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</si>
  <si>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</si>
  <si>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</si>
  <si>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</si>
  <si>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</si>
  <si>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</si>
  <si>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</si>
  <si>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</si>
  <si>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</si>
  <si>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</si>
  <si>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</si>
  <si>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</si>
  <si>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</si>
  <si>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</si>
  <si>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</si>
  <si>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</si>
  <si>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</si>
  <si>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</si>
  <si>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</si>
  <si>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</si>
  <si>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</si>
  <si>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</si>
  <si>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</si>
  <si>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</si>
  <si>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</si>
  <si>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</si>
  <si>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</si>
  <si>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</si>
  <si>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</si>
  <si>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</si>
  <si>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</si>
  <si>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</si>
  <si>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</si>
  <si>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</si>
  <si>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</si>
  <si>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</si>
  <si>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</si>
  <si>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</si>
  <si>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</si>
  <si>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</si>
  <si>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</si>
  <si>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</si>
  <si>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</si>
  <si>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</si>
  <si>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</si>
  <si>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</si>
  <si>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</si>
  <si>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</si>
  <si>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</si>
  <si>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</si>
  <si>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</si>
  <si>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</si>
  <si>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</si>
  <si>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</si>
  <si>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</si>
  <si>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</si>
  <si>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</si>
  <si>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</si>
  <si>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</si>
  <si>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</si>
  <si>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</si>
  <si>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</si>
  <si>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</si>
  <si>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</si>
  <si>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</si>
  <si>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</si>
  <si>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</si>
  <si>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</si>
  <si>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</si>
  <si>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</si>
  <si>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</si>
  <si>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</si>
  <si>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</si>
  <si>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</si>
  <si>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</si>
  <si>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</si>
  <si>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</si>
  <si>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</si>
  <si>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</si>
  <si>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</si>
  <si>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</si>
  <si>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</si>
  <si>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</si>
  <si>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</si>
  <si>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</si>
  <si>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</si>
  <si>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</si>
  <si>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</si>
  <si>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</si>
  <si>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</si>
  <si>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</si>
  <si>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</si>
  <si>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</si>
  <si>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</si>
  <si>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</si>
  <si>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</si>
  <si>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</si>
  <si>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</si>
  <si>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</si>
  <si>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</si>
  <si>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</si>
  <si>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</si>
  <si>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</si>
  <si>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</si>
  <si>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</si>
  <si>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</si>
  <si>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</si>
  <si>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</si>
  <si>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</si>
  <si>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</si>
  <si>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</si>
  <si>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</si>
  <si>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</si>
  <si>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</si>
  <si>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</si>
  <si>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</si>
  <si>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</si>
  <si>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</si>
  <si>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</si>
  <si>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</si>
  <si>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</si>
  <si>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</si>
  <si>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</si>
  <si>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</si>
  <si>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</si>
  <si>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</si>
  <si>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</si>
  <si>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</si>
  <si>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</si>
  <si>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</si>
  <si>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</si>
  <si>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</si>
  <si>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</si>
  <si>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</si>
  <si>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</si>
  <si>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</si>
  <si>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</si>
  <si>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</si>
  <si>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</si>
  <si>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</si>
  <si>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</si>
  <si>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</si>
  <si>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</si>
  <si>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</si>
  <si>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</si>
  <si>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</si>
  <si>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</si>
  <si>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</si>
  <si>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</si>
  <si>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</si>
  <si>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</si>
  <si>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</si>
  <si>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</si>
  <si>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</si>
  <si>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</si>
  <si>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</si>
  <si>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</si>
  <si>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</si>
  <si>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</si>
  <si>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</si>
  <si>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</si>
  <si>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</si>
  <si>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</si>
  <si>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</si>
  <si>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</si>
  <si>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</si>
  <si>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</si>
  <si>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</si>
  <si>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</si>
  <si>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</si>
  <si>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</si>
  <si>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</si>
  <si>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</si>
  <si>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</si>
  <si>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</si>
  <si>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</si>
  <si>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</si>
  <si>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</si>
  <si>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</si>
  <si>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</si>
  <si>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</si>
  <si>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</si>
  <si>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</si>
  <si>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</si>
  <si>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</si>
  <si>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</si>
  <si>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</si>
  <si>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</si>
  <si>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</si>
  <si>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</si>
  <si>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</si>
  <si>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</si>
  <si>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</si>
  <si>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</si>
  <si>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</si>
  <si>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</si>
  <si>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</si>
  <si>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</si>
  <si>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</si>
  <si>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</si>
  <si>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</si>
  <si>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</si>
  <si>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</si>
  <si>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</si>
  <si>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</si>
  <si>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</si>
  <si>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</si>
  <si>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</si>
  <si>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</si>
  <si>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</si>
  <si>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</si>
  <si>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</si>
  <si>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</si>
  <si>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</si>
  <si>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</si>
  <si>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</si>
  <si>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</si>
  <si>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</si>
  <si>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</si>
  <si>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</si>
  <si>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</si>
  <si>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</si>
  <si>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</si>
  <si>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</si>
  <si>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</si>
  <si>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</si>
  <si>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</si>
  <si>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</si>
  <si>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</si>
  <si>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</si>
  <si>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</si>
  <si>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</si>
  <si>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</si>
  <si>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</si>
  <si>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</si>
  <si>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</si>
  <si>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</si>
  <si>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</si>
  <si>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</si>
  <si>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</si>
  <si>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</si>
  <si>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</si>
  <si>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</si>
  <si>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</si>
  <si>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</si>
  <si>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</si>
  <si>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</si>
  <si>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</si>
  <si>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</si>
  <si>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</si>
  <si>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</si>
  <si>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</si>
  <si>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</si>
  <si>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</si>
  <si>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</si>
  <si>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</si>
  <si>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</si>
  <si>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</si>
  <si>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</si>
  <si>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</si>
  <si>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</si>
  <si>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</si>
  <si>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</si>
  <si>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</si>
  <si>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</si>
  <si>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</si>
  <si>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</si>
  <si>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</si>
  <si>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</si>
  <si>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</si>
  <si>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</si>
  <si>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</si>
  <si>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</si>
  <si>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</si>
  <si>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</si>
  <si>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</si>
  <si>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</si>
  <si>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</si>
  <si>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</si>
  <si>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</si>
  <si>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</si>
  <si>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</si>
  <si>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</si>
  <si>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</si>
  <si>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</si>
  <si>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</si>
  <si>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</si>
  <si>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</si>
  <si>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</si>
  <si>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</si>
  <si>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</si>
  <si>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</si>
  <si>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</si>
  <si>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</si>
  <si>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</si>
  <si>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</si>
  <si>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</si>
  <si>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</si>
  <si>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</si>
  <si>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</si>
  <si>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</si>
  <si>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</si>
  <si>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</si>
  <si>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</si>
  <si>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</si>
  <si>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</si>
  <si>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</si>
  <si>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</si>
  <si>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</si>
  <si>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</si>
  <si>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</si>
  <si>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</si>
  <si>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</si>
  <si>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</si>
  <si>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</si>
  <si>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</si>
  <si>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</si>
  <si>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</si>
  <si>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</si>
  <si>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</si>
  <si>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</si>
  <si>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</si>
  <si>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</si>
  <si>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</si>
  <si>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</si>
  <si>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</si>
  <si>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</si>
  <si>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</si>
  <si>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</si>
  <si>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</si>
  <si>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</si>
  <si>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</si>
  <si>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</si>
  <si>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</si>
  <si>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</si>
  <si>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</si>
  <si>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</si>
  <si>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</si>
  <si>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</si>
  <si>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</si>
  <si>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</si>
  <si>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</si>
  <si>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</si>
  <si>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</si>
  <si>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</si>
  <si>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</si>
  <si>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</si>
  <si>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</si>
  <si>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</si>
  <si>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</si>
  <si>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</si>
  <si>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</si>
  <si>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</si>
  <si>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</si>
  <si>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</si>
  <si>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</si>
  <si>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</si>
  <si>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</si>
  <si>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</si>
  <si>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</si>
  <si>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</si>
  <si>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</si>
  <si>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</si>
  <si>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</si>
  <si>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</si>
  <si>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</si>
  <si>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</si>
  <si>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</si>
  <si>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</si>
  <si>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</si>
  <si>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</si>
  <si>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</si>
  <si>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</si>
  <si>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</si>
  <si>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</si>
  <si>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</si>
  <si>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</si>
  <si>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</si>
  <si>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</si>
  <si>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</si>
  <si>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</si>
  <si>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</si>
  <si>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</si>
  <si>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</si>
  <si>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</si>
  <si>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</si>
  <si>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</si>
  <si>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</si>
  <si>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</si>
  <si>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</si>
  <si>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</si>
  <si>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</si>
  <si>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</si>
  <si>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</si>
  <si>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</si>
  <si>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</si>
  <si>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</si>
  <si>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</si>
  <si>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</si>
  <si>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</si>
  <si>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</si>
  <si>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</si>
  <si>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</si>
  <si>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</si>
  <si>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</si>
  <si>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</si>
  <si>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</si>
  <si>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</si>
  <si>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</si>
  <si>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</si>
  <si>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</si>
  <si>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</si>
  <si>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</si>
  <si>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</si>
  <si>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</si>
  <si>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</si>
  <si>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</si>
  <si>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</si>
  <si>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</si>
  <si>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</si>
  <si>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</si>
  <si>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</si>
  <si>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</si>
  <si>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</si>
  <si>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</si>
  <si>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</si>
  <si>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</si>
  <si>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</si>
  <si>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</si>
  <si>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</si>
  <si>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</si>
  <si>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</si>
  <si>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</si>
  <si>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</si>
  <si>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</si>
  <si>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</si>
  <si>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</si>
  <si>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</si>
  <si>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</si>
  <si>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</si>
  <si>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</si>
  <si>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</si>
  <si>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</si>
  <si>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</si>
  <si>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</si>
  <si>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</si>
  <si>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</si>
  <si>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</si>
  <si>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</si>
  <si>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</si>
  <si>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</si>
  <si>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</si>
  <si>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</si>
  <si>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</si>
  <si>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</si>
  <si>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</si>
  <si>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</si>
  <si>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</si>
  <si>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</si>
  <si>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</si>
  <si>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</si>
  <si>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</si>
  <si>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</si>
  <si>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</si>
  <si>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</si>
  <si>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</si>
  <si>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</si>
  <si>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</si>
  <si>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</si>
  <si>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</si>
  <si>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</si>
  <si>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</si>
  <si>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</si>
  <si>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</si>
  <si>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</si>
  <si>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</si>
  <si>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</si>
  <si>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</si>
  <si>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</si>
  <si>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</si>
  <si>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</si>
  <si>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</si>
  <si>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</si>
  <si>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</si>
  <si>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</si>
  <si>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</si>
  <si>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</si>
  <si>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</si>
  <si>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</si>
  <si>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</si>
  <si>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</si>
  <si>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</si>
  <si>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</si>
  <si>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</si>
  <si>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</si>
  <si>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</si>
  <si>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</si>
  <si>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</si>
  <si>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</si>
  <si>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</si>
  <si>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</si>
  <si>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</si>
  <si>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</si>
  <si>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</si>
  <si>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</si>
  <si>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</si>
  <si>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</si>
  <si>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</si>
  <si>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</si>
  <si>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</si>
  <si>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</si>
  <si>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</si>
  <si>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</si>
  <si>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</si>
  <si>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</si>
  <si>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</si>
  <si>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</si>
  <si>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</si>
  <si>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</si>
  <si>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</si>
  <si>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</si>
  <si>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</si>
  <si>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</si>
  <si>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</si>
  <si>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</si>
  <si>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</si>
  <si>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</si>
  <si>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</si>
  <si>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</si>
  <si>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</si>
  <si>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</si>
  <si>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</si>
  <si>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</si>
  <si>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</si>
  <si>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</si>
  <si>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</si>
  <si>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</si>
  <si>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</si>
  <si>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</si>
  <si>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</si>
  <si>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</si>
  <si>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</si>
  <si>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</si>
  <si>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</si>
  <si>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</si>
  <si>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</si>
  <si>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</si>
  <si>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</si>
  <si>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</si>
  <si>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</si>
  <si>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</si>
  <si>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</si>
  <si>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</si>
  <si>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</si>
  <si>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</si>
  <si>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</si>
  <si>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</si>
  <si>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</si>
  <si>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</si>
  <si>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</si>
  <si>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</si>
  <si>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</si>
  <si>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</si>
  <si>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</si>
  <si>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</si>
  <si>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</si>
  <si>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</si>
  <si>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</si>
  <si>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</si>
  <si>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</si>
  <si>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</si>
  <si>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</si>
  <si>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</si>
  <si>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</si>
  <si>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</si>
  <si>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</si>
  <si>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</si>
  <si>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</si>
  <si>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</si>
  <si>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</si>
  <si>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</si>
  <si>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</si>
  <si>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</si>
  <si>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</si>
  <si>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</si>
  <si>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</si>
  <si>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</si>
  <si>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</si>
  <si>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</si>
  <si>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</si>
  <si>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</si>
  <si>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</si>
  <si>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</si>
  <si>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</si>
  <si>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</si>
  <si>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</si>
  <si>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</si>
  <si>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</si>
  <si>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</si>
  <si>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</si>
  <si>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</si>
  <si>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</si>
  <si>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</si>
  <si>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</si>
  <si>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</si>
  <si>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</si>
  <si>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</si>
  <si>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</si>
  <si>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</si>
  <si>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</si>
  <si>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</si>
  <si>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</si>
  <si>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</si>
  <si>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</si>
  <si>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</si>
  <si>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</si>
  <si>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</si>
  <si>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</si>
  <si>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</si>
  <si>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</si>
  <si>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</si>
  <si>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</si>
  <si>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</si>
  <si>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</si>
  <si>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</si>
  <si>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</si>
  <si>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</si>
  <si>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</si>
  <si>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</si>
  <si>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</si>
  <si>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</si>
  <si>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</si>
  <si>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</si>
  <si>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</si>
  <si>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</si>
  <si>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</si>
  <si>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</si>
  <si>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</si>
  <si>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</si>
  <si>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</si>
  <si>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</si>
  <si>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</si>
  <si>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</si>
  <si>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</si>
  <si>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</si>
  <si>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</si>
  <si>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</si>
  <si>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</si>
  <si>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</si>
  <si>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</si>
  <si>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</si>
  <si>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</si>
  <si>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</si>
  <si>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</si>
  <si>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</si>
  <si>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</si>
  <si>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</si>
  <si>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</si>
  <si>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</si>
  <si>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</si>
  <si>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</si>
  <si>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</si>
  <si>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</si>
  <si>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</si>
  <si>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</si>
  <si>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</si>
  <si>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</si>
  <si>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</si>
  <si>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</si>
  <si>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</si>
  <si>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</si>
  <si>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</si>
  <si>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</si>
  <si>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</si>
  <si>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</si>
  <si>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</si>
  <si>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</si>
  <si>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</si>
  <si>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</si>
  <si>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</si>
  <si>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</si>
  <si>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</si>
  <si>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</si>
  <si>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</si>
  <si>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</si>
  <si>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</si>
  <si>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</si>
  <si>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</si>
  <si>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</si>
  <si>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</si>
  <si>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</si>
  <si>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</si>
  <si>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</si>
  <si>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</si>
  <si>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</si>
  <si>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</si>
  <si>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</si>
  <si>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</si>
  <si>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</si>
  <si>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</si>
  <si>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</si>
  <si>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</si>
  <si>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</si>
  <si>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</si>
  <si>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</si>
  <si>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</si>
  <si>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</si>
  <si>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</si>
  <si>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</si>
  <si>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</si>
  <si>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</si>
  <si>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</si>
  <si>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</si>
  <si>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</si>
  <si>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</si>
  <si>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</si>
  <si>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</si>
  <si>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</si>
  <si>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</si>
  <si>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</si>
  <si>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</si>
  <si>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</si>
  <si>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</si>
  <si>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</si>
  <si>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</si>
  <si>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</si>
  <si>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</si>
  <si>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</si>
  <si>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</si>
  <si>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</si>
  <si>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</si>
  <si>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</si>
  <si>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</si>
  <si>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</si>
  <si>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</si>
  <si>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</si>
  <si>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</si>
  <si>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</si>
  <si>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</si>
  <si>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</si>
  <si>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</si>
  <si>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</si>
  <si>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</si>
  <si>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</si>
  <si>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</si>
  <si>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</si>
  <si>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</si>
  <si>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</si>
  <si>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</si>
  <si>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</si>
  <si>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</si>
  <si>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</si>
  <si>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</si>
  <si>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</si>
  <si>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</si>
  <si>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</si>
  <si>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</si>
  <si>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</si>
  <si>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</si>
  <si>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</si>
  <si>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</si>
  <si>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</si>
  <si>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</si>
  <si>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</si>
  <si>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</si>
  <si>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</si>
  <si>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</si>
  <si>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</si>
  <si>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</si>
  <si>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</si>
  <si>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</si>
  <si>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</si>
  <si>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</si>
  <si>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</si>
  <si>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</si>
  <si>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</si>
  <si>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</si>
  <si>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</si>
  <si>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</si>
  <si>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</si>
  <si>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</si>
  <si>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</si>
  <si>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</si>
  <si>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</si>
  <si>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</si>
  <si>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</si>
  <si>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</si>
  <si>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</si>
  <si>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</si>
  <si>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</si>
  <si>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</si>
  <si>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</si>
  <si>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</si>
  <si>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</si>
  <si>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</si>
  <si>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</si>
  <si>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</si>
  <si>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</si>
  <si>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</si>
  <si>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</si>
  <si>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</si>
  <si>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</si>
  <si>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</si>
  <si>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</si>
  <si>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</si>
  <si>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</si>
  <si>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</si>
  <si>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</si>
  <si>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</si>
  <si>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</si>
  <si>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</si>
  <si>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</si>
  <si>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</si>
  <si>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</si>
  <si>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</si>
  <si>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</si>
  <si>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</si>
  <si>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</si>
  <si>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</si>
  <si>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</si>
  <si>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</si>
  <si>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</si>
  <si>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</si>
  <si>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</si>
  <si>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</si>
  <si>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</si>
  <si>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</si>
  <si>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</si>
  <si>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</si>
  <si>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</si>
  <si>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</si>
  <si>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</si>
  <si>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</si>
  <si>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</si>
  <si>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</si>
  <si>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</si>
  <si>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</si>
  <si>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</si>
  <si>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</si>
  <si>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</si>
  <si>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</si>
  <si>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</si>
  <si>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</si>
  <si>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</si>
  <si>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</si>
  <si>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</si>
  <si>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</si>
  <si>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</si>
  <si>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</si>
  <si>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</si>
  <si>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</si>
  <si>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</si>
  <si>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</si>
  <si>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</si>
  <si>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</si>
  <si>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</si>
  <si>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</si>
  <si>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</si>
  <si>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</si>
  <si>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</si>
  <si>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</si>
  <si>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</si>
  <si>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</si>
  <si>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</si>
  <si>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</si>
  <si>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</si>
  <si>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</si>
  <si>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</si>
  <si>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</si>
  <si>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</si>
  <si>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</si>
  <si>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</si>
  <si>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</si>
  <si>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</si>
  <si>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</si>
  <si>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</si>
  <si>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</si>
  <si>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</si>
  <si>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</si>
  <si>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</si>
  <si>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</si>
  <si>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</si>
  <si>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</si>
  <si>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</si>
  <si>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</si>
  <si>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</si>
  <si>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</si>
  <si>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</si>
  <si>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</si>
  <si>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</si>
  <si>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</si>
  <si>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</si>
  <si>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</si>
  <si>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</si>
  <si>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</si>
  <si>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</si>
  <si>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</si>
  <si>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</si>
  <si>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</si>
  <si>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</si>
  <si>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</si>
  <si>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</si>
  <si>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</si>
  <si>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</si>
  <si>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</si>
  <si>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</si>
  <si>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</si>
  <si>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</si>
  <si>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</si>
  <si>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</si>
  <si>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</si>
  <si>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</si>
  <si>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</si>
  <si>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</si>
  <si>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</si>
  <si>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</si>
  <si>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</si>
  <si>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</si>
  <si>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</si>
  <si>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</si>
  <si>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</si>
  <si>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</si>
  <si>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</si>
  <si>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</si>
  <si>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</si>
  <si>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</si>
  <si>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</si>
  <si>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</si>
  <si>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</si>
  <si>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</si>
  <si>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</si>
  <si>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</si>
  <si>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</si>
  <si>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</si>
  <si>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</si>
  <si>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</si>
  <si>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</si>
  <si>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</si>
  <si>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</si>
  <si>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</si>
  <si>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</si>
  <si>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</si>
  <si>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</si>
  <si>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</si>
  <si>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</si>
  <si>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</si>
  <si>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</si>
  <si>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</si>
  <si>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</si>
  <si>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</si>
  <si>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</si>
  <si>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</si>
  <si>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</si>
  <si>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</si>
  <si>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</si>
  <si>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</si>
  <si>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</si>
  <si>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</si>
  <si>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</si>
  <si>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</si>
  <si>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</si>
  <si>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</si>
  <si>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</si>
  <si>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</si>
  <si>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</si>
  <si>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</si>
  <si>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</si>
  <si>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</si>
  <si>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</si>
  <si>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</si>
  <si>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</si>
  <si>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</si>
  <si>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</si>
  <si>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</si>
  <si>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</si>
  <si>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</si>
  <si>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</si>
  <si>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</si>
  <si>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</si>
  <si>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</si>
  <si>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</si>
  <si>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</si>
  <si>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</si>
  <si>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</si>
  <si>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</si>
  <si>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</si>
  <si>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</si>
  <si>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</si>
  <si>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</si>
  <si>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</si>
  <si>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</si>
  <si>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</si>
  <si>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</si>
  <si>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</si>
  <si>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</si>
  <si>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</si>
  <si>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</si>
  <si>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</si>
  <si>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</si>
  <si>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</si>
  <si>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</si>
  <si>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</si>
  <si>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</si>
  <si>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</si>
  <si>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</si>
  <si>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</si>
  <si>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</si>
  <si>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</si>
  <si>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</si>
  <si>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</si>
  <si>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</si>
  <si>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</si>
  <si>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</si>
  <si>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</si>
  <si>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</si>
  <si>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</si>
  <si>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</si>
  <si>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</si>
  <si>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</si>
  <si>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</si>
  <si>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</si>
  <si>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</si>
  <si>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</si>
  <si>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</si>
  <si>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</si>
  <si>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</si>
  <si>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</si>
  <si>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</si>
  <si>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</si>
  <si>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</si>
  <si>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</si>
  <si>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</si>
  <si>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</si>
  <si>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</si>
  <si>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</si>
  <si>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</si>
  <si>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</si>
  <si>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</si>
  <si>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</si>
  <si>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</si>
  <si>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</si>
  <si>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</si>
  <si>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</si>
  <si>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</si>
  <si>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</si>
  <si>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</si>
  <si>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</si>
  <si>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</si>
  <si>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</si>
  <si>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</si>
  <si>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</si>
  <si>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</si>
  <si>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</si>
  <si>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</si>
  <si>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</si>
  <si>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</si>
  <si>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</si>
  <si>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</si>
  <si>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</si>
  <si>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</si>
  <si>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</si>
  <si>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</si>
  <si>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</si>
  <si>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</si>
  <si>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</si>
  <si>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</si>
  <si>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</si>
  <si>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</si>
  <si>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</si>
  <si>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</si>
  <si>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</si>
  <si>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</si>
  <si>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</si>
  <si>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</si>
  <si>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</si>
  <si>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</si>
  <si>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</si>
  <si>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</si>
  <si>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</si>
  <si>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</si>
  <si>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</si>
  <si>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</si>
  <si>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</si>
  <si>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</si>
  <si>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</si>
  <si>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</si>
  <si>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</si>
  <si>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</si>
  <si>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</si>
  <si>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</si>
  <si>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</si>
  <si>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</si>
  <si>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</si>
  <si>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</si>
  <si>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</si>
  <si>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</si>
  <si>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</si>
  <si>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</si>
  <si>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</si>
  <si>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</si>
  <si>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</si>
  <si>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</si>
  <si>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</si>
  <si>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</si>
  <si>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</si>
  <si>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</si>
  <si>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</si>
  <si>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</si>
  <si>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</si>
  <si>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</si>
  <si>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</si>
  <si>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</si>
  <si>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</si>
  <si>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</si>
  <si>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</si>
  <si>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</si>
  <si>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</si>
  <si>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</si>
  <si>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</si>
  <si>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</si>
  <si>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</si>
  <si>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</si>
  <si>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</si>
  <si>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</si>
  <si>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</si>
  <si>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</si>
  <si>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</si>
  <si>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</si>
  <si>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</si>
  <si>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</si>
  <si>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</si>
  <si>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</si>
  <si>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</si>
  <si>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</si>
  <si>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</si>
  <si>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</si>
  <si>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</si>
  <si>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</si>
  <si>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</si>
  <si>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</si>
  <si>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</si>
  <si>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</si>
  <si>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</si>
  <si>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</si>
  <si>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</si>
  <si>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</si>
  <si>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</si>
  <si>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</si>
  <si>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</si>
  <si>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</si>
  <si>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</si>
  <si>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</si>
  <si>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</si>
  <si>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</si>
  <si>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</si>
  <si>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</si>
  <si>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</si>
  <si>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</si>
  <si>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</si>
  <si>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</si>
  <si>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</si>
  <si>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</si>
  <si>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</si>
  <si>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</si>
  <si>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</si>
  <si>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</si>
  <si>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</si>
  <si>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</si>
  <si>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</si>
  <si>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</si>
  <si>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</si>
  <si>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</si>
  <si>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</si>
  <si>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</si>
  <si>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</si>
  <si>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</si>
  <si>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</si>
  <si>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</si>
  <si>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</si>
  <si>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</si>
  <si>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</si>
  <si>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</si>
  <si>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</si>
  <si>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</si>
  <si>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</si>
  <si>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</si>
  <si>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</si>
  <si>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</si>
  <si>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</si>
  <si>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</si>
  <si>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</si>
  <si>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</si>
  <si>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</si>
  <si>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</si>
  <si>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</si>
  <si>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</si>
  <si>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</si>
  <si>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</si>
  <si>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</si>
  <si>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</si>
  <si>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</si>
  <si>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</si>
  <si>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</si>
  <si>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</si>
  <si>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</si>
  <si>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</si>
  <si>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</si>
  <si>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</si>
  <si>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</si>
  <si>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</si>
  <si>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</si>
  <si>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</si>
  <si>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</si>
  <si>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</si>
  <si>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</si>
  <si>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</si>
  <si>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</si>
  <si>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</si>
  <si>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</si>
  <si>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</si>
  <si>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</si>
  <si>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</si>
  <si>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</si>
  <si>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</si>
  <si>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</si>
  <si>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</si>
  <si>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</si>
  <si>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</si>
  <si>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</si>
  <si>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</si>
  <si>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</si>
  <si>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</si>
  <si>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</si>
  <si>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</si>
  <si>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</si>
  <si>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</si>
  <si>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</si>
  <si>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</si>
  <si>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</si>
  <si>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</si>
  <si>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</si>
  <si>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</si>
  <si>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</si>
  <si>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</si>
  <si>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</si>
  <si>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</si>
  <si>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</si>
  <si>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</si>
  <si>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</si>
  <si>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</si>
  <si>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</si>
  <si>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</si>
  <si>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</si>
  <si>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</si>
  <si>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</si>
  <si>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</si>
  <si>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</si>
  <si>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</si>
  <si>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</si>
  <si>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</si>
  <si>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</si>
  <si>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</si>
  <si>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</si>
  <si>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</si>
  <si>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</si>
  <si>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</si>
  <si>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</si>
  <si>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</si>
  <si>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</si>
  <si>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</si>
  <si>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</si>
  <si>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</si>
  <si>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</si>
  <si>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</si>
  <si>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</si>
  <si>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</si>
  <si>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</si>
  <si>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</si>
  <si>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</si>
  <si>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</si>
  <si>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</si>
  <si>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</si>
  <si>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</si>
  <si>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</si>
  <si>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</si>
  <si>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</si>
  <si>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</si>
  <si>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</si>
  <si>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</si>
  <si>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</si>
  <si>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</si>
  <si>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</si>
  <si>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</si>
  <si>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</si>
  <si>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</si>
  <si>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</si>
  <si>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</si>
  <si>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</si>
  <si>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</si>
  <si>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</si>
  <si>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</si>
  <si>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</si>
  <si>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</si>
  <si>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</si>
  <si>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</si>
  <si>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</si>
  <si>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</si>
  <si>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</si>
  <si>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</si>
  <si>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</si>
  <si>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</si>
  <si>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</si>
  <si>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</si>
  <si>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</si>
  <si>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</si>
  <si>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</si>
  <si>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</si>
  <si>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</si>
  <si>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</si>
  <si>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</si>
  <si>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</si>
  <si>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</si>
  <si>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</si>
  <si>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</si>
  <si>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</si>
  <si>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</si>
  <si>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</si>
  <si>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</si>
  <si>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</si>
  <si>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</si>
  <si>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</si>
  <si>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</si>
  <si>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</si>
  <si>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</si>
  <si>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</si>
  <si>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</si>
  <si>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</si>
  <si>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</si>
  <si>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</si>
  <si>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</si>
  <si>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</si>
  <si>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</si>
  <si>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</si>
  <si>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</si>
  <si>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</si>
  <si>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</si>
  <si>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</si>
  <si>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</si>
  <si>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</si>
  <si>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</si>
  <si>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</si>
  <si>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</si>
  <si>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</si>
  <si>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</si>
  <si>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</si>
  <si>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</si>
  <si>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</si>
  <si>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</si>
  <si>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</si>
  <si>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</si>
  <si>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</si>
  <si>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</si>
  <si>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</si>
  <si>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</si>
  <si>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</si>
  <si>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</si>
  <si>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</si>
  <si>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</si>
  <si>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</si>
  <si>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</si>
  <si>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</si>
  <si>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</si>
  <si>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</si>
  <si>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</si>
  <si>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</si>
  <si>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</si>
  <si>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</si>
  <si>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</si>
  <si>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</si>
  <si>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</si>
  <si>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</si>
  <si>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</si>
  <si>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</si>
  <si>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</si>
  <si>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</si>
  <si>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</si>
  <si>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</si>
  <si>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</si>
  <si>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</si>
  <si>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</si>
  <si>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</si>
  <si>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</si>
  <si>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</si>
  <si>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</si>
  <si>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</si>
  <si>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</si>
  <si>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</si>
  <si>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</si>
  <si>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</si>
  <si>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</si>
  <si>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</si>
  <si>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</si>
  <si>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</si>
  <si>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</si>
  <si>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</si>
  <si>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</si>
  <si>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</si>
  <si>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</si>
  <si>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</si>
  <si>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</si>
  <si>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</si>
  <si>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</si>
  <si>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</si>
  <si>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</si>
  <si>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</si>
  <si>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</si>
  <si>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</si>
  <si>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</si>
  <si>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</si>
  <si>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</si>
  <si>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</si>
  <si>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</si>
  <si>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</si>
  <si>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</si>
  <si>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</si>
  <si>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</si>
  <si>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</si>
  <si>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</si>
  <si>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</si>
  <si>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</si>
  <si>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</si>
  <si>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</si>
  <si>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</si>
  <si>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</si>
  <si>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</si>
  <si>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</si>
  <si>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</si>
  <si>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</si>
  <si>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</si>
  <si>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</si>
  <si>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</si>
  <si>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</si>
  <si>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</si>
  <si>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</si>
  <si>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</si>
  <si>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</si>
  <si>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</si>
  <si>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</si>
  <si>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</si>
  <si>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</si>
  <si>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</si>
  <si>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</si>
  <si>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</si>
  <si>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</si>
  <si>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</si>
  <si>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</si>
  <si>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</si>
  <si>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</si>
  <si>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</si>
  <si>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</si>
  <si>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</si>
  <si>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</si>
  <si>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</si>
  <si>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</si>
  <si>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</si>
  <si>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</si>
  <si>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</si>
  <si>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</si>
  <si>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</si>
  <si>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</si>
  <si>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</si>
  <si>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</si>
  <si>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</si>
  <si>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</si>
  <si>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</si>
  <si>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</si>
  <si>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</si>
  <si>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</si>
  <si>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</si>
  <si>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</si>
  <si>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</si>
  <si>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</si>
  <si>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</si>
  <si>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</si>
  <si>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</si>
  <si>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</si>
  <si>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</si>
  <si>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</si>
  <si>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</si>
  <si>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</si>
  <si>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</si>
  <si>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</si>
  <si>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</si>
  <si>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</si>
  <si>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</si>
  <si>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</si>
  <si>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</si>
  <si>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</si>
  <si>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</si>
  <si>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</si>
  <si>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</si>
  <si>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</si>
  <si>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</si>
  <si>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</si>
  <si>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</si>
  <si>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</si>
  <si>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</si>
  <si>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</si>
  <si>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</si>
  <si>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</si>
  <si>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</si>
  <si>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</si>
  <si>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</si>
  <si>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</si>
  <si>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</si>
  <si>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</si>
  <si>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</si>
  <si>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</si>
  <si>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</si>
  <si>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</si>
  <si>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</si>
  <si>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</si>
  <si>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</si>
  <si>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</si>
  <si>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</si>
  <si>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</si>
  <si>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</si>
  <si>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</si>
  <si>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</si>
  <si>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</si>
  <si>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</si>
  <si>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</si>
  <si>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</si>
  <si>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</si>
  <si>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</si>
  <si>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</si>
  <si>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</si>
  <si>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</si>
  <si>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</si>
  <si>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</si>
  <si>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</si>
  <si>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</si>
  <si>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</si>
  <si>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</si>
  <si>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</si>
  <si>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</si>
  <si>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</si>
  <si>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</si>
  <si>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</si>
  <si>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</si>
  <si>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</si>
  <si>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</si>
  <si>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</si>
  <si>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</si>
  <si>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</si>
  <si>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</si>
  <si>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</si>
  <si>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</si>
  <si>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</si>
  <si>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</si>
  <si>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</si>
  <si>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</si>
  <si>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</si>
  <si>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</si>
  <si>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</si>
  <si>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</si>
  <si>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</si>
  <si>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</si>
  <si>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</si>
  <si>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</si>
  <si>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</si>
  <si>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</si>
  <si>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</si>
  <si>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</si>
  <si>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</si>
  <si>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</si>
  <si>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</si>
  <si>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</si>
  <si>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</si>
  <si>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</si>
  <si>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</si>
  <si>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</si>
  <si>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</si>
  <si>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</si>
  <si>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</si>
  <si>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</si>
  <si>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</si>
  <si>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</si>
  <si>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</si>
  <si>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</si>
  <si>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</si>
  <si>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</si>
  <si>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</si>
  <si>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</si>
  <si>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</si>
  <si>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</si>
  <si>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</si>
  <si>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</si>
  <si>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</si>
  <si>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</si>
  <si>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</si>
  <si>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</si>
  <si>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</si>
  <si>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</si>
  <si>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</si>
  <si>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</si>
  <si>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</si>
  <si>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</si>
  <si>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</si>
  <si>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</si>
  <si>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</si>
  <si>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</si>
  <si>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</si>
  <si>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</si>
  <si>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</si>
  <si>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</si>
  <si>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</si>
  <si>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</si>
  <si>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</si>
  <si>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</si>
  <si>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</si>
  <si>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</si>
  <si>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</si>
  <si>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</si>
  <si>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</si>
  <si>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</si>
  <si>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</si>
  <si>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</si>
  <si>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</si>
  <si>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</si>
  <si>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</si>
  <si>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</si>
  <si>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</si>
  <si>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</si>
  <si>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</si>
  <si>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</si>
  <si>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</si>
  <si>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</si>
  <si>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</si>
  <si>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</si>
  <si>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</si>
  <si>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</si>
  <si>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</si>
  <si>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</si>
  <si>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</si>
  <si>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</si>
  <si>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</si>
  <si>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</si>
  <si>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</si>
  <si>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</si>
  <si>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</si>
  <si>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</si>
  <si>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</si>
  <si>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</si>
  <si>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</si>
  <si>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</si>
  <si>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</si>
  <si>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</si>
  <si>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</si>
  <si>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</si>
  <si>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</si>
  <si>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</si>
  <si>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</si>
  <si>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</si>
  <si>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</si>
  <si>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</si>
  <si>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</si>
  <si>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</si>
  <si>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</si>
  <si>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</si>
  <si>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</si>
  <si>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</si>
  <si>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</si>
  <si>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</si>
  <si>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</si>
  <si>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</si>
  <si>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</si>
  <si>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</si>
  <si>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</si>
  <si>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</si>
  <si>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</si>
  <si>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</si>
  <si>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</si>
  <si>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</si>
  <si>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</si>
  <si>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</si>
  <si>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</si>
  <si>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</si>
  <si>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</si>
  <si>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</si>
  <si>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</si>
  <si>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</si>
  <si>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</si>
  <si>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</si>
  <si>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</si>
  <si>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</si>
  <si>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</si>
  <si>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</si>
  <si>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</si>
  <si>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</si>
  <si>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</si>
  <si>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</si>
  <si>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</si>
  <si>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</si>
  <si>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</si>
  <si>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</si>
  <si>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</si>
  <si>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</si>
  <si>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</si>
  <si>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</si>
  <si>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</si>
  <si>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</si>
  <si>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</si>
  <si>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</si>
  <si>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</si>
  <si>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</si>
  <si>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</si>
  <si>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</si>
  <si>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</si>
  <si>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</si>
  <si>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</si>
  <si>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</si>
  <si>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</si>
  <si>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</si>
  <si>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</si>
  <si>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</si>
  <si>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</si>
  <si>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</si>
  <si>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</si>
  <si>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</si>
  <si>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</si>
  <si>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</si>
  <si>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</si>
  <si>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</si>
  <si>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</si>
  <si>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</si>
  <si>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</si>
  <si>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</si>
  <si>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</si>
  <si>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</si>
  <si>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</si>
  <si>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</si>
  <si>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</si>
  <si>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</si>
  <si>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</si>
  <si>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</si>
  <si>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</si>
  <si>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</si>
  <si>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</si>
  <si>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</si>
  <si>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</si>
  <si>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</si>
  <si>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</si>
  <si>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</si>
  <si>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</si>
  <si>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</si>
  <si>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</si>
  <si>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</si>
  <si>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</si>
  <si>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</si>
  <si>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</si>
  <si>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</si>
  <si>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</si>
  <si>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</si>
  <si>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</si>
  <si>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</si>
  <si>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</si>
  <si>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</si>
  <si>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</si>
  <si>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</si>
  <si>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</si>
  <si>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</si>
  <si>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</si>
  <si>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</si>
  <si>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</si>
  <si>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</si>
  <si>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</si>
  <si>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</si>
  <si>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</si>
  <si>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</si>
  <si>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</si>
  <si>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</si>
  <si>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</si>
  <si>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</si>
  <si>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</si>
  <si>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</si>
  <si>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</si>
  <si>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</si>
  <si>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</si>
  <si>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</si>
  <si>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</si>
  <si>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</si>
  <si>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</si>
  <si>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</si>
  <si>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</si>
  <si>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</si>
  <si>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</si>
  <si>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</si>
  <si>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</si>
  <si>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</si>
  <si>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</si>
  <si>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</si>
  <si>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</si>
  <si>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</si>
  <si>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</si>
  <si>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</si>
  <si>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</si>
  <si>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</si>
  <si>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</si>
  <si>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</si>
  <si>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</si>
  <si>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</si>
  <si>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</si>
  <si>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</si>
  <si>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</si>
  <si>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</si>
  <si>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</si>
  <si>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</si>
  <si>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</si>
  <si>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</si>
  <si>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</si>
  <si>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</si>
  <si>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</si>
  <si>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</si>
  <si>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</si>
  <si>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</si>
  <si>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</si>
  <si>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</si>
  <si>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</si>
  <si>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</si>
  <si>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</si>
  <si>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</si>
  <si>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</si>
  <si>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</si>
  <si>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</si>
  <si>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</si>
  <si>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</si>
  <si>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</si>
  <si>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</si>
  <si>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</si>
  <si>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</si>
  <si>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</si>
  <si>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</si>
  <si>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</si>
  <si>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</si>
  <si>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</si>
  <si>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</si>
  <si>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</si>
  <si>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</si>
  <si>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</si>
  <si>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</si>
  <si>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</si>
  <si>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</si>
  <si>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</si>
  <si>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</si>
  <si>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</si>
  <si>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</si>
  <si>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</si>
  <si>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</si>
  <si>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</si>
  <si>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</si>
  <si>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</si>
  <si>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</si>
  <si>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</si>
  <si>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</si>
  <si>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</si>
  <si>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</si>
  <si>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</si>
  <si>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</si>
  <si>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</si>
  <si>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</si>
  <si>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</si>
  <si>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</si>
  <si>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</si>
  <si>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</si>
  <si>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</si>
  <si>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</si>
  <si>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</si>
  <si>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</si>
  <si>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</si>
  <si>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</si>
  <si>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</si>
  <si>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</si>
  <si>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</si>
  <si>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</si>
  <si>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</si>
  <si>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</si>
  <si>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</si>
  <si>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</si>
  <si>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</si>
  <si>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</si>
  <si>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</si>
  <si>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</si>
  <si>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</si>
  <si>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</si>
  <si>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</si>
  <si>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</si>
  <si>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</si>
  <si>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</si>
  <si>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</si>
  <si>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</si>
  <si>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</si>
  <si>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</si>
  <si>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</si>
  <si>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</si>
  <si>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</si>
  <si>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</si>
  <si>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</si>
  <si>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</si>
  <si>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</si>
  <si>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</si>
  <si>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</si>
  <si>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</si>
  <si>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</si>
  <si>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</si>
  <si>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</si>
  <si>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</si>
  <si>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</si>
  <si>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</si>
  <si>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</si>
  <si>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</si>
  <si>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</si>
  <si>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</si>
  <si>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</si>
  <si>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</si>
  <si>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</si>
  <si>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</si>
  <si>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</si>
  <si>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</si>
  <si>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</si>
  <si>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</si>
  <si>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</si>
  <si>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</si>
  <si>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</si>
  <si>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</si>
  <si>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</si>
  <si>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</si>
  <si>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</si>
  <si>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</si>
  <si>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</si>
  <si>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</si>
  <si>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</si>
  <si>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</si>
  <si>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</si>
  <si>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</si>
  <si>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</si>
  <si>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</si>
  <si>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</si>
  <si>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</si>
  <si>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</si>
  <si>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</si>
  <si>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</si>
  <si>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</si>
  <si>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</si>
  <si>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</si>
  <si>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</si>
  <si>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</si>
  <si>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</si>
  <si>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</si>
  <si>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</si>
  <si>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</si>
  <si>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</si>
  <si>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</si>
  <si>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</si>
  <si>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</si>
  <si>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</si>
  <si>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</si>
  <si>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</si>
  <si>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</si>
  <si>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</si>
  <si>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</si>
  <si>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</si>
  <si>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</si>
  <si>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</si>
  <si>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</si>
  <si>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</si>
  <si>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</si>
  <si>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</si>
  <si>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</si>
  <si>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</si>
  <si>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</si>
  <si>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</si>
  <si>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</si>
  <si>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</si>
  <si>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</si>
  <si>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</si>
  <si>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</si>
  <si>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</si>
  <si>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</si>
  <si>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</si>
  <si>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</si>
  <si>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</si>
  <si>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</si>
  <si>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</si>
  <si>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</si>
  <si>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</si>
  <si>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</si>
  <si>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</si>
  <si>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</si>
  <si>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</si>
  <si>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</si>
  <si>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</si>
  <si>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</si>
  <si>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</si>
  <si>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</si>
  <si>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</si>
  <si>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</si>
  <si>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</si>
  <si>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</si>
  <si>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</si>
  <si>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</si>
  <si>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</si>
  <si>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</si>
  <si>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</si>
  <si>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</si>
  <si>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</si>
  <si>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</si>
  <si>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</si>
  <si>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</si>
  <si>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</si>
  <si>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</si>
  <si>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</si>
  <si>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</si>
  <si>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</si>
  <si>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</si>
  <si>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</si>
  <si>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</si>
  <si>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</si>
  <si>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</si>
  <si>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</si>
  <si>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</si>
  <si>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</si>
  <si>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</si>
  <si>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</si>
  <si>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</si>
  <si>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</si>
  <si>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</si>
  <si>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</si>
  <si>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</si>
  <si>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</si>
  <si>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</si>
  <si>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</si>
  <si>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</si>
  <si>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</si>
  <si>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</si>
  <si>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</si>
  <si>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</si>
  <si>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</si>
  <si>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</si>
  <si>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</si>
  <si>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</si>
  <si>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</si>
  <si>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</si>
  <si>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</si>
  <si>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</si>
  <si>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</si>
  <si>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</si>
  <si>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</si>
  <si>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</si>
  <si>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</si>
  <si>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</si>
  <si>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</si>
  <si>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</si>
  <si>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</si>
  <si>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</si>
  <si>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</si>
  <si>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</si>
  <si>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</si>
  <si>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</si>
  <si>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</si>
  <si>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</si>
  <si>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</si>
  <si>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</si>
  <si>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</si>
  <si>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</si>
  <si>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</si>
  <si>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</si>
  <si>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</si>
  <si>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</si>
  <si>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</si>
  <si>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</si>
  <si>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</si>
  <si>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</si>
  <si>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</si>
  <si>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</si>
  <si>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</si>
  <si>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</si>
  <si>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</si>
  <si>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</si>
  <si>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</si>
  <si>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</si>
  <si>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</si>
  <si>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</si>
  <si>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</si>
  <si>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</si>
  <si>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</si>
  <si>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</si>
  <si>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</si>
  <si>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</si>
  <si>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</si>
  <si>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</si>
  <si>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</si>
  <si>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</si>
  <si>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</si>
  <si>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</si>
  <si>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</si>
  <si>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</si>
  <si>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</si>
  <si>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</si>
  <si>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</si>
  <si>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</si>
  <si>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</si>
  <si>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</si>
  <si>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</si>
  <si>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</si>
  <si>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</si>
  <si>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</si>
  <si>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</si>
  <si>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</si>
  <si>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</si>
  <si>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</si>
  <si>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</si>
  <si>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</si>
  <si>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</si>
  <si>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</si>
  <si>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</si>
  <si>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</si>
  <si>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</si>
  <si>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</si>
  <si>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</si>
  <si>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</si>
  <si>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</si>
  <si>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</si>
  <si>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</si>
  <si>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</si>
  <si>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</si>
  <si>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</si>
  <si>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</si>
  <si>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</si>
  <si>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</si>
  <si>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</si>
  <si>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</si>
  <si>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</si>
  <si>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</si>
  <si>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</si>
  <si>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</si>
  <si>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</si>
  <si>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</si>
  <si>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</si>
  <si>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</si>
  <si>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</si>
  <si>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</si>
  <si>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</si>
  <si>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</si>
  <si>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</si>
  <si>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</si>
  <si>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</si>
  <si>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</si>
  <si>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</si>
  <si>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</si>
  <si>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</si>
  <si>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</si>
  <si>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</si>
  <si>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</si>
  <si>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</si>
  <si>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</si>
  <si>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</si>
  <si>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</si>
  <si>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</si>
  <si>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</si>
  <si>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</si>
  <si>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</si>
  <si>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</si>
  <si>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</si>
  <si>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</si>
  <si>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</si>
  <si>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</si>
  <si>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</si>
  <si>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</si>
  <si>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</si>
  <si>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</si>
  <si>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</si>
  <si>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</si>
  <si>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</si>
  <si>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</si>
  <si>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</si>
  <si>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</si>
  <si>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</si>
  <si>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</si>
  <si>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</si>
  <si>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</si>
  <si>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</si>
  <si>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</si>
  <si>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</si>
  <si>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</si>
  <si>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</si>
  <si>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</si>
  <si>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</si>
  <si>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</si>
  <si>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</si>
  <si>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</si>
  <si>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</si>
  <si>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</si>
  <si>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</si>
  <si>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</si>
  <si>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</si>
  <si>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</si>
  <si>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</si>
  <si>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</si>
  <si>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</si>
  <si>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</si>
  <si>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</si>
  <si>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</si>
  <si>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</si>
  <si>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</si>
  <si>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</si>
  <si>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</si>
  <si>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</si>
  <si>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</si>
  <si>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</si>
  <si>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</si>
  <si>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</si>
  <si>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</si>
  <si>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</si>
  <si>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</si>
  <si>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</si>
  <si>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</si>
  <si>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</si>
  <si>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</si>
  <si>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</si>
  <si>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</si>
  <si>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</si>
  <si>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</si>
  <si>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</si>
  <si>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</si>
  <si>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</si>
  <si>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</si>
  <si>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</si>
  <si>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</si>
  <si>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</si>
  <si>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</si>
  <si>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</si>
  <si>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</si>
  <si>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</si>
  <si>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</si>
  <si>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</si>
  <si>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</si>
  <si>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</si>
  <si>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</si>
  <si>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</si>
  <si>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</si>
  <si>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</si>
  <si>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</si>
  <si>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</si>
  <si>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</si>
  <si>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</si>
  <si>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</si>
  <si>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</si>
  <si>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</si>
  <si>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</si>
  <si>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</si>
  <si>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</si>
  <si>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</si>
  <si>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</si>
  <si>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</si>
  <si>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</si>
  <si>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</si>
  <si>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</si>
  <si>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</si>
  <si>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</si>
  <si>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</si>
  <si>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</si>
  <si>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</si>
  <si>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</si>
  <si>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</si>
  <si>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</si>
  <si>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</si>
  <si>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</si>
  <si>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</si>
  <si>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</si>
  <si>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</si>
  <si>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</si>
  <si>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</si>
  <si>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</si>
  <si>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</si>
  <si>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</si>
  <si>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</si>
  <si>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</si>
  <si>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</si>
  <si>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</si>
  <si>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</si>
  <si>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</si>
  <si>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</si>
  <si>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</si>
  <si>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</si>
  <si>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</si>
  <si>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</si>
  <si>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</si>
  <si>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</si>
  <si>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</si>
  <si>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</si>
  <si>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</si>
  <si>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</si>
  <si>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</si>
  <si>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</si>
  <si>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</si>
  <si>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</si>
  <si>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</si>
  <si>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</si>
  <si>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</si>
  <si>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</si>
  <si>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</si>
  <si>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</si>
  <si>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</si>
  <si>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</si>
  <si>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</si>
  <si>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</si>
  <si>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</si>
  <si>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</si>
  <si>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</si>
  <si>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</si>
  <si>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</si>
  <si>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</si>
  <si>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</si>
  <si>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</si>
  <si>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</si>
  <si>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</si>
  <si>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</si>
  <si>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</si>
  <si>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</si>
  <si>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</si>
  <si>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</si>
  <si>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</si>
  <si>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</si>
  <si>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</si>
  <si>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</si>
  <si>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</si>
  <si>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</si>
  <si>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</si>
  <si>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</si>
  <si>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</si>
  <si>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</si>
  <si>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</si>
  <si>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</si>
  <si>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</si>
  <si>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</si>
  <si>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</si>
  <si>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</si>
  <si>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</si>
  <si>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</si>
  <si>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</si>
  <si>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</si>
  <si>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</si>
  <si>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</si>
  <si>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</si>
  <si>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</si>
  <si>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</si>
  <si>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</si>
  <si>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</si>
  <si>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</si>
  <si>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</si>
  <si>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</si>
  <si>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</si>
  <si>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</si>
  <si>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</si>
  <si>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</si>
  <si>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</si>
  <si>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</si>
  <si>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</si>
  <si>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</si>
  <si>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</si>
  <si>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</si>
  <si>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</si>
  <si>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</si>
  <si>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</si>
  <si>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</si>
  <si>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</si>
  <si>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</si>
  <si>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</si>
  <si>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</si>
  <si>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</si>
  <si>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</si>
  <si>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</si>
  <si>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</si>
  <si>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</si>
  <si>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</si>
  <si>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</si>
  <si>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</si>
  <si>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</si>
  <si>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</si>
  <si>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</si>
  <si>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</si>
  <si>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</si>
  <si>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</si>
  <si>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</si>
  <si>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</si>
  <si>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</si>
  <si>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</si>
  <si>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</si>
  <si>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</si>
  <si>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</si>
  <si>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</si>
  <si>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</si>
  <si>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</si>
  <si>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</si>
  <si>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</si>
  <si>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</si>
  <si>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</si>
  <si>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</si>
  <si>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</si>
  <si>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</si>
  <si>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</si>
  <si>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</si>
  <si>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</si>
  <si>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</si>
  <si>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</si>
  <si>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</si>
  <si>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</si>
  <si>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</si>
  <si>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</si>
  <si>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</si>
  <si>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</si>
  <si>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</si>
  <si>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</si>
  <si>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</si>
  <si>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</si>
  <si>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</si>
  <si>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</si>
  <si>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</si>
  <si>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</si>
  <si>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</si>
  <si>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</si>
  <si>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</si>
  <si>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</si>
  <si>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</si>
  <si>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</si>
  <si>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</si>
  <si>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</si>
  <si>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</si>
  <si>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</si>
  <si>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</si>
  <si>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</si>
  <si>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</si>
  <si>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</si>
  <si>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</si>
  <si>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</si>
  <si>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</si>
  <si>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</si>
  <si>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</si>
  <si>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</si>
  <si>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</si>
  <si>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</si>
  <si>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</si>
  <si>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</si>
  <si>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</si>
  <si>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</si>
  <si>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</si>
  <si>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</si>
  <si>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</si>
  <si>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</si>
  <si>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</si>
  <si>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</si>
  <si>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</si>
  <si>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</si>
  <si>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</si>
  <si>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</si>
  <si>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</si>
  <si>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</si>
  <si>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</si>
  <si>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</si>
  <si>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</si>
  <si>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</si>
  <si>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</si>
  <si>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</si>
  <si>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</si>
  <si>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</si>
  <si>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</si>
  <si>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</si>
  <si>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</si>
  <si>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</si>
  <si>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</si>
  <si>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</si>
  <si>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</si>
  <si>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</si>
  <si>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</si>
  <si>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</si>
  <si>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</si>
  <si>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</si>
  <si>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</si>
  <si>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</si>
  <si>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</si>
  <si>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</si>
  <si>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</si>
  <si>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</si>
  <si>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</si>
  <si>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</si>
  <si>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</si>
  <si>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</si>
  <si>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</si>
  <si>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</si>
  <si>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</si>
  <si>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</si>
  <si>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</si>
  <si>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</si>
  <si>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</si>
  <si>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</si>
  <si>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</si>
  <si>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</si>
  <si>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</si>
  <si>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</si>
  <si>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</si>
  <si>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</si>
  <si>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</si>
  <si>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</si>
  <si>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</si>
  <si>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</si>
  <si>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</si>
  <si>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</si>
  <si>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</si>
  <si>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</si>
  <si>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</si>
  <si>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</si>
  <si>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</si>
  <si>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</si>
  <si>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</si>
  <si>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</si>
  <si>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</si>
  <si>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</si>
  <si>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</si>
  <si>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</si>
  <si>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</si>
  <si>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</si>
  <si>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</si>
  <si>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</si>
  <si>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</si>
  <si>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</si>
  <si>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</si>
  <si>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</si>
  <si>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</si>
  <si>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</si>
  <si>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</si>
  <si>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</si>
  <si>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</si>
  <si>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</si>
  <si>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</si>
  <si>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</si>
  <si>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</si>
  <si>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</si>
  <si>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</si>
  <si>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</si>
  <si>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</si>
  <si>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</si>
  <si>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</si>
  <si>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</si>
  <si>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</si>
  <si>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</si>
  <si>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</si>
  <si>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</si>
  <si>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</si>
  <si>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</si>
  <si>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</si>
  <si>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</si>
  <si>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</si>
  <si>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</si>
  <si>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</si>
  <si>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</si>
  <si>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</si>
  <si>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</si>
  <si>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</si>
  <si>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</si>
  <si>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</si>
  <si>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</si>
  <si>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</si>
  <si>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</si>
  <si>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</si>
  <si>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</si>
  <si>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</si>
  <si>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</si>
  <si>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</si>
  <si>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</si>
  <si>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</si>
  <si>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</si>
  <si>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</si>
  <si>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</si>
  <si>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</si>
  <si>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</si>
  <si>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</si>
  <si>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</si>
  <si>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</si>
  <si>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</si>
  <si>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</si>
  <si>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</si>
  <si>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</si>
  <si>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</si>
  <si>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</si>
  <si>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</si>
  <si>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</si>
  <si>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</si>
  <si>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</si>
  <si>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</si>
  <si>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</si>
  <si>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</si>
  <si>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</si>
  <si>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</si>
  <si>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</si>
  <si>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</si>
  <si>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</si>
  <si>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</si>
  <si>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</si>
  <si>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</si>
  <si>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</si>
  <si>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</si>
  <si>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</si>
  <si>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</si>
  <si>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</si>
  <si>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</si>
  <si>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</si>
  <si>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</si>
  <si>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</si>
  <si>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</si>
  <si>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</si>
  <si>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</si>
  <si>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</si>
  <si>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</si>
  <si>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</si>
  <si>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</si>
  <si>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</si>
  <si>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</si>
  <si>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</si>
  <si>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</si>
  <si>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</si>
  <si>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</si>
  <si>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</si>
  <si>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</si>
  <si>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</si>
  <si>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</si>
  <si>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</si>
  <si>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</si>
  <si>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</si>
  <si>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</si>
  <si>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</si>
  <si>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</si>
  <si>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</si>
  <si>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</si>
  <si>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</si>
  <si>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</si>
  <si>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</si>
  <si>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</si>
  <si>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</si>
  <si>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</si>
  <si>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</si>
  <si>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</si>
  <si>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</si>
  <si>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</si>
  <si>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</si>
  <si>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</si>
  <si>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</si>
  <si>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</si>
  <si>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</si>
  <si>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</si>
  <si>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</si>
  <si>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</si>
  <si>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</si>
  <si>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</si>
  <si>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</si>
  <si>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</si>
  <si>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</si>
  <si>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</si>
  <si>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</si>
  <si>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</si>
  <si>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</si>
  <si>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</si>
  <si>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</si>
  <si>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</si>
  <si>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</si>
  <si>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</si>
  <si>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</si>
  <si>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</si>
  <si>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</si>
  <si>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</si>
  <si>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</si>
  <si>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</si>
  <si>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</si>
  <si>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</si>
  <si>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</si>
  <si>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</si>
  <si>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</si>
  <si>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</si>
  <si>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</si>
  <si>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</si>
  <si>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</si>
  <si>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</si>
  <si>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</si>
  <si>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</si>
  <si>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</si>
  <si>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</si>
  <si>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</si>
  <si>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</si>
  <si>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</si>
  <si>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</si>
  <si>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</si>
  <si>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</si>
  <si>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</si>
  <si>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</si>
  <si>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</si>
  <si>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</si>
  <si>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</si>
  <si>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</si>
  <si>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</si>
  <si>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</si>
  <si>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</si>
  <si>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</si>
  <si>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</si>
  <si>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</si>
  <si>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</si>
  <si>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</si>
  <si>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</si>
  <si>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</si>
  <si>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</si>
  <si>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</si>
  <si>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</si>
  <si>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</si>
  <si>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</si>
  <si>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</si>
  <si>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</si>
  <si>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</si>
  <si>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</si>
  <si>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</si>
  <si>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</si>
  <si>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</si>
  <si>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</si>
  <si>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</si>
  <si>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</si>
  <si>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</si>
  <si>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</si>
  <si>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</si>
  <si>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</si>
  <si>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</si>
  <si>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</si>
  <si>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</si>
  <si>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</si>
  <si>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</si>
  <si>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</si>
  <si>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</si>
  <si>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</si>
  <si>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</si>
  <si>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</si>
  <si>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</si>
  <si>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</si>
  <si>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</si>
  <si>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</si>
  <si>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</si>
  <si>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</si>
  <si>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</si>
  <si>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</si>
  <si>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</si>
  <si>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</si>
  <si>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</si>
  <si>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</si>
  <si>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</si>
  <si>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</si>
  <si>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</si>
  <si>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</si>
  <si>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</si>
  <si>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</si>
  <si>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</si>
  <si>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</si>
  <si>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</si>
  <si>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</si>
  <si>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</si>
  <si>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</si>
  <si>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</si>
  <si>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</si>
  <si>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</si>
  <si>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</si>
  <si>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</si>
  <si>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</si>
  <si>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</si>
  <si>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</si>
  <si>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</si>
  <si>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</si>
  <si>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</si>
  <si>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</si>
  <si>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</si>
  <si>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</si>
  <si>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</si>
  <si>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</si>
  <si>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</si>
  <si>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</si>
  <si>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</si>
  <si>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</si>
  <si>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</si>
  <si>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</si>
  <si>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</si>
  <si>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</si>
  <si>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</si>
  <si>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</si>
  <si>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</si>
  <si>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</si>
  <si>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</si>
  <si>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</si>
  <si>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</si>
  <si>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</si>
  <si>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</si>
  <si>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</si>
  <si>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</si>
  <si>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</si>
  <si>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</si>
  <si>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</si>
  <si>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</si>
  <si>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</si>
  <si>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</si>
  <si>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</si>
  <si>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</si>
  <si>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</si>
  <si>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</si>
  <si>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</si>
  <si>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</si>
  <si>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</si>
  <si>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</si>
  <si>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</si>
  <si>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</si>
  <si>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</si>
  <si>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</si>
  <si>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</si>
  <si>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</si>
  <si>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</si>
  <si>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</si>
  <si>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</si>
  <si>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</si>
  <si>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</si>
  <si>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</si>
  <si>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</si>
  <si>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</si>
  <si>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</si>
  <si>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</si>
  <si>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</si>
  <si>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</si>
  <si>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</si>
  <si>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</si>
  <si>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</si>
  <si>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</si>
  <si>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</si>
  <si>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</si>
  <si>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</si>
  <si>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</si>
  <si>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</si>
  <si>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</si>
  <si>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</si>
  <si>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</si>
  <si>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</si>
  <si>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</si>
  <si>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</si>
  <si>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</si>
  <si>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</si>
  <si>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</si>
  <si>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</si>
  <si>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</si>
  <si>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</si>
  <si>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</si>
  <si>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</si>
  <si>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</si>
  <si>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</si>
  <si>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</si>
  <si>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</si>
  <si>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</si>
  <si>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</si>
  <si>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</si>
  <si>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</si>
  <si>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</si>
  <si>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</si>
  <si>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</si>
  <si>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</si>
  <si>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</si>
  <si>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</si>
  <si>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</si>
  <si>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</si>
  <si>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</si>
  <si>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</si>
  <si>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</si>
  <si>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</si>
  <si>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</si>
  <si>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</si>
  <si>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</si>
  <si>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</si>
  <si>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</si>
  <si>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</si>
  <si>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</si>
  <si>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</si>
  <si>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</si>
  <si>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</si>
  <si>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</si>
  <si>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</si>
  <si>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</si>
  <si>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</si>
  <si>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</si>
  <si>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</si>
  <si>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</si>
  <si>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</si>
  <si>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</si>
  <si>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</si>
  <si>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</si>
  <si>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</si>
  <si>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</si>
  <si>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</si>
  <si>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</si>
  <si>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</si>
  <si>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</si>
  <si>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</si>
  <si>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</si>
  <si>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</si>
  <si>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</si>
  <si>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</si>
  <si>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</si>
  <si>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</si>
  <si>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</si>
  <si>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</si>
  <si>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</si>
  <si>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</si>
  <si>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</si>
  <si>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</si>
  <si>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</si>
  <si>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</si>
  <si>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</si>
  <si>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</si>
  <si>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</si>
  <si>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</si>
  <si>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</si>
  <si>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</si>
  <si>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</si>
  <si>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</si>
  <si>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</si>
  <si>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</si>
  <si>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</si>
  <si>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</si>
  <si>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</si>
  <si>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</si>
  <si>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</si>
  <si>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</si>
  <si>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</si>
  <si>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</si>
  <si>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</si>
  <si>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</si>
  <si>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</si>
  <si>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</si>
  <si>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</si>
  <si>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</si>
  <si>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</si>
  <si>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</si>
  <si>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</si>
  <si>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</si>
  <si>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</si>
  <si>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</si>
  <si>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</si>
  <si>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</si>
  <si>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</si>
  <si>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</si>
  <si>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</si>
  <si>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</si>
  <si>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</si>
  <si>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</si>
  <si>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</si>
  <si>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</si>
  <si>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</si>
  <si>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</si>
  <si>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</si>
  <si>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</si>
  <si>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</si>
  <si>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</si>
  <si>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</si>
  <si>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</si>
  <si>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</si>
  <si>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</si>
  <si>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</si>
  <si>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</si>
  <si>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</si>
  <si>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</si>
  <si>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</si>
  <si>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</si>
  <si>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</si>
  <si>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</si>
  <si>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</si>
  <si>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</si>
  <si>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</si>
  <si>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</si>
  <si>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</si>
  <si>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</si>
  <si>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</si>
  <si>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</si>
  <si>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</si>
  <si>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</si>
  <si>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</si>
  <si>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</si>
  <si>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</si>
  <si>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</si>
  <si>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</si>
  <si>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</si>
  <si>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</si>
  <si>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</si>
  <si>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</si>
  <si>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</si>
  <si>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</si>
  <si>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</si>
  <si>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</si>
  <si>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</si>
  <si>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</si>
  <si>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</si>
  <si>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</si>
  <si>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</si>
  <si>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</si>
  <si>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</si>
  <si>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</si>
  <si>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</si>
  <si>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</si>
  <si>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</si>
  <si>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</si>
  <si>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</si>
  <si>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</si>
  <si>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</si>
  <si>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</si>
  <si>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</si>
  <si>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</si>
  <si>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</si>
  <si>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</si>
  <si>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</si>
  <si>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</si>
  <si>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</si>
  <si>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</si>
  <si>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</si>
  <si>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</si>
  <si>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</si>
  <si>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</si>
  <si>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</si>
  <si>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</si>
  <si>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</si>
  <si>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</si>
  <si>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</si>
  <si>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</si>
  <si>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</si>
  <si>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</si>
  <si>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</si>
  <si>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</si>
  <si>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</si>
  <si>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</si>
  <si>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</si>
  <si>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</si>
  <si>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</si>
  <si>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</si>
  <si>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</si>
  <si>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</si>
  <si>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</si>
  <si>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</si>
  <si>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</si>
  <si>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</si>
  <si>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</si>
  <si>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</si>
  <si>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</si>
  <si>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</si>
  <si>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</si>
  <si>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</si>
  <si>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</si>
  <si>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</si>
  <si>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</si>
  <si>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</si>
  <si>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</si>
  <si>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</si>
  <si>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</si>
  <si>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</si>
  <si>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</si>
  <si>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</si>
  <si>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</si>
  <si>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</si>
  <si>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</si>
  <si>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</si>
  <si>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</si>
  <si>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</si>
  <si>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</si>
  <si>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</si>
  <si>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</si>
  <si>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</si>
  <si>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</si>
  <si>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</si>
  <si>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</si>
  <si>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</si>
  <si>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</si>
  <si>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</si>
  <si>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</si>
  <si>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</si>
  <si>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</si>
  <si>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</si>
  <si>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</si>
  <si>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</si>
  <si>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</si>
  <si>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</si>
  <si>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</si>
  <si>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</si>
  <si>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</si>
  <si>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</si>
  <si>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</si>
  <si>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</si>
  <si>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</si>
  <si>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</si>
  <si>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</si>
  <si>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</si>
  <si>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</si>
  <si>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</si>
  <si>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</si>
  <si>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</si>
  <si>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</si>
  <si>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</si>
  <si>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</si>
  <si>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</si>
  <si>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</si>
  <si>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</si>
  <si>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</si>
  <si>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</si>
  <si>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</si>
  <si>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</si>
  <si>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</si>
  <si>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</si>
  <si>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</si>
  <si>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</si>
  <si>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</si>
  <si>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</si>
  <si>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</si>
  <si>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</si>
  <si>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</si>
  <si>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</si>
  <si>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</si>
  <si>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</si>
  <si>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</si>
  <si>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</si>
  <si>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</si>
  <si>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</si>
  <si>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</si>
  <si>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</si>
  <si>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</si>
  <si>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</si>
  <si>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</si>
  <si>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</si>
  <si>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</si>
  <si>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</si>
  <si>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</si>
  <si>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</si>
  <si>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</si>
  <si>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</si>
  <si>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</si>
  <si>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</si>
  <si>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</si>
  <si>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</si>
  <si>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</si>
  <si>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</si>
  <si>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</si>
  <si>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</si>
  <si>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</si>
  <si>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</si>
  <si>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</si>
  <si>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</si>
  <si>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</si>
  <si>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</si>
  <si>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</si>
  <si>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</si>
  <si>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</si>
  <si>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</si>
  <si>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</si>
  <si>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</si>
  <si>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</si>
  <si>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</si>
  <si>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</si>
  <si>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</si>
  <si>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</si>
  <si>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</si>
  <si>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</si>
  <si>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</si>
  <si>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</si>
  <si>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</si>
  <si>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</si>
  <si>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</si>
  <si>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</si>
  <si>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</si>
  <si>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</si>
  <si>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</si>
  <si>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</si>
  <si>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</si>
  <si>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</si>
  <si>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</si>
  <si>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</si>
  <si>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</si>
  <si>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</si>
  <si>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</si>
  <si>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</si>
  <si>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</si>
  <si>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</si>
  <si>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</si>
  <si>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</si>
  <si>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</si>
  <si>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</si>
  <si>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</si>
  <si>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</si>
  <si>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</si>
  <si>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</si>
  <si>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</si>
  <si>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</si>
  <si>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</si>
  <si>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</si>
  <si>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</si>
  <si>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</si>
  <si>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</si>
  <si>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</si>
  <si>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</si>
  <si>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</si>
  <si>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</si>
  <si>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</si>
  <si>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</si>
  <si>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</si>
  <si>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</si>
  <si>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</si>
  <si>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</si>
  <si>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</si>
  <si>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</si>
  <si>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</si>
  <si>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</si>
  <si>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</si>
  <si>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</si>
  <si>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</si>
  <si>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</si>
  <si>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</si>
  <si>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</si>
  <si>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</si>
  <si>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</si>
  <si>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</si>
  <si>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</si>
  <si>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</si>
  <si>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</si>
  <si>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</si>
  <si>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</si>
  <si>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</si>
  <si>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</si>
  <si>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</si>
  <si>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</si>
  <si>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</si>
  <si>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</si>
  <si>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</si>
  <si>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</si>
  <si>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</si>
  <si>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</si>
  <si>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</si>
  <si>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</si>
  <si>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</si>
  <si>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</si>
  <si>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</si>
  <si>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</si>
  <si>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</si>
  <si>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</si>
  <si>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</si>
  <si>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</si>
  <si>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</si>
  <si>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</si>
  <si>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</si>
  <si>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</si>
  <si>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</si>
  <si>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</si>
  <si>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</si>
  <si>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</si>
  <si>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</si>
  <si>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</si>
  <si>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</si>
  <si>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</si>
  <si>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</si>
  <si>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</si>
  <si>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</si>
  <si>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</si>
  <si>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</si>
  <si>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</si>
  <si>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</si>
  <si>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</si>
  <si>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</si>
  <si>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</si>
  <si>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</si>
  <si>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</si>
  <si>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</si>
  <si>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</si>
  <si>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</si>
  <si>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</si>
  <si>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</si>
  <si>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</si>
  <si>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</si>
  <si>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</si>
  <si>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</si>
  <si>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</si>
  <si>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</si>
  <si>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</si>
  <si>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</si>
  <si>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</si>
  <si>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</si>
  <si>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</si>
  <si>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</si>
  <si>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</si>
  <si>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</si>
  <si>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</si>
  <si>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</si>
  <si>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</si>
  <si>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</si>
  <si>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</si>
  <si>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</si>
  <si>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</si>
  <si>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</si>
  <si>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</si>
  <si>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</si>
  <si>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</si>
  <si>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</si>
  <si>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</si>
  <si>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</si>
  <si>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</si>
  <si>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</si>
  <si>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</si>
  <si>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</si>
  <si>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</si>
  <si>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</si>
  <si>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</si>
  <si>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</si>
  <si>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</si>
  <si>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</si>
  <si>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</si>
  <si>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</si>
  <si>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</si>
  <si>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</si>
  <si>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</si>
  <si>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</si>
  <si>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</si>
  <si>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</si>
  <si>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</si>
  <si>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</si>
  <si>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</si>
  <si>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</si>
  <si>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</si>
  <si>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</si>
  <si>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</si>
  <si>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</si>
  <si>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</si>
  <si>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</si>
  <si>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</si>
  <si>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</si>
  <si>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</si>
  <si>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</si>
  <si>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</si>
  <si>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</si>
  <si>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</si>
  <si>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</si>
  <si>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</si>
  <si>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</si>
  <si>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</si>
  <si>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</si>
  <si>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</si>
  <si>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</si>
  <si>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</si>
  <si>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</si>
  <si>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</si>
  <si>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</si>
  <si>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</si>
  <si>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</si>
  <si>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</si>
  <si>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</si>
  <si>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</si>
  <si>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</si>
  <si>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</si>
  <si>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</si>
  <si>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</si>
  <si>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</si>
  <si>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</si>
  <si>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</si>
  <si>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</si>
  <si>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</si>
  <si>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</si>
  <si>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</si>
  <si>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</si>
  <si>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</si>
  <si>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</si>
  <si>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</si>
  <si>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</si>
  <si>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</si>
  <si>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</si>
  <si>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</si>
  <si>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</si>
  <si>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</si>
  <si>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</si>
  <si>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</si>
  <si>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</si>
  <si>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</si>
  <si>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</si>
  <si>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</si>
  <si>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</si>
  <si>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</si>
  <si>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</si>
  <si>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</si>
  <si>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</si>
  <si>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</si>
  <si>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</si>
  <si>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</si>
  <si>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</si>
  <si>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</si>
  <si>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</si>
  <si>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</si>
  <si>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</si>
  <si>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</si>
  <si>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</si>
  <si>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</si>
  <si>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</si>
  <si>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</si>
  <si>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</si>
  <si>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</si>
  <si>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</si>
  <si>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</si>
  <si>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</si>
  <si>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</si>
  <si>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</si>
  <si>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</si>
  <si>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</si>
  <si>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</si>
  <si>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</si>
  <si>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</si>
  <si>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</si>
  <si>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</si>
  <si>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</si>
  <si>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</si>
  <si>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</si>
  <si>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</si>
  <si>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</si>
  <si>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</si>
  <si>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</si>
  <si>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</si>
  <si>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</si>
  <si>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</si>
  <si>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</si>
  <si>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</si>
  <si>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</si>
  <si>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</si>
  <si>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</si>
  <si>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</si>
  <si>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</si>
  <si>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</si>
  <si>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</si>
  <si>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</si>
  <si>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</si>
  <si>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</si>
  <si>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</si>
  <si>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</si>
  <si>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</si>
  <si>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</si>
  <si>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</si>
  <si>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</si>
  <si>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</si>
  <si>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</si>
  <si>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</si>
  <si>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</si>
  <si>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</si>
  <si>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</si>
  <si>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</si>
  <si>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</si>
  <si>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</si>
  <si>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</si>
  <si>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</si>
  <si>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</si>
  <si>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</si>
  <si>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</si>
  <si>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</si>
  <si>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</si>
  <si>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</si>
  <si>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</si>
  <si>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</si>
  <si>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</si>
  <si>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</si>
  <si>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</si>
  <si>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</si>
  <si>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</si>
  <si>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</si>
  <si>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</si>
  <si>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</si>
  <si>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</si>
  <si>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</si>
  <si>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</si>
  <si>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</si>
  <si>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</si>
  <si>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</si>
  <si>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</si>
  <si>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</si>
  <si>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</si>
  <si>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</si>
  <si>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</si>
  <si>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</si>
  <si>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</si>
  <si>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</si>
  <si>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</si>
  <si>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</si>
  <si>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</si>
  <si>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</si>
  <si>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</si>
  <si>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</si>
  <si>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</si>
  <si>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</si>
  <si>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</si>
  <si>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</si>
  <si>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</si>
  <si>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</si>
  <si>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</si>
  <si>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</si>
  <si>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</si>
  <si>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</si>
  <si>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</si>
  <si>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</si>
  <si>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</si>
  <si>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</si>
  <si>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</si>
  <si>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</si>
  <si>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</si>
  <si>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</si>
  <si>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</si>
  <si>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</si>
  <si>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</si>
  <si>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</si>
  <si>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</si>
  <si>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</si>
  <si>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</si>
  <si>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</si>
  <si>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</si>
  <si>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</si>
  <si>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</si>
  <si>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</si>
  <si>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</si>
  <si>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</si>
  <si>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</si>
  <si>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</si>
  <si>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</si>
  <si>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</si>
  <si>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</si>
  <si>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</si>
  <si>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</si>
  <si>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</si>
  <si>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</si>
  <si>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</si>
  <si>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</si>
  <si>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</si>
  <si>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</si>
  <si>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</si>
  <si>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</si>
  <si>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</si>
  <si>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</si>
  <si>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</si>
  <si>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</si>
  <si>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</si>
  <si>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</si>
  <si>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</si>
  <si>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</si>
  <si>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</si>
  <si>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</si>
  <si>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</si>
  <si>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</si>
  <si>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</si>
  <si>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</si>
  <si>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</si>
  <si>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</si>
  <si>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</si>
  <si>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</si>
  <si>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</si>
  <si>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</si>
  <si>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</si>
  <si>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</si>
  <si>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</si>
  <si>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</si>
  <si>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</si>
  <si>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</si>
  <si>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</si>
  <si>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</si>
  <si>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</si>
  <si>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</si>
  <si>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</si>
  <si>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</si>
  <si>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</si>
  <si>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</si>
  <si>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</si>
  <si>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</si>
  <si>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</si>
  <si>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</si>
  <si>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</si>
  <si>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</si>
  <si>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</si>
  <si>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</si>
  <si>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</si>
  <si>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</si>
  <si>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</si>
  <si>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</si>
  <si>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</si>
  <si>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</si>
  <si>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</si>
  <si>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</si>
  <si>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</si>
  <si>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</si>
  <si>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</si>
  <si>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</si>
  <si>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</si>
  <si>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</si>
  <si>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</si>
  <si>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</si>
  <si>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</si>
  <si>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</si>
  <si>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</si>
  <si>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</si>
  <si>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</si>
  <si>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</si>
  <si>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</si>
  <si>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</si>
  <si>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</si>
  <si>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</si>
  <si>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</si>
  <si>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</si>
  <si>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</si>
  <si>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</si>
  <si>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</si>
  <si>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</si>
  <si>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</si>
  <si>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</si>
  <si>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</si>
  <si>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</si>
  <si>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</si>
  <si>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</si>
  <si>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</si>
  <si>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</si>
  <si>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</si>
  <si>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</si>
  <si>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</si>
  <si>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</si>
  <si>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</si>
  <si>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</si>
  <si>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</si>
  <si>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</si>
  <si>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</si>
  <si>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</si>
  <si>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</si>
  <si>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</si>
  <si>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</si>
  <si>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</si>
  <si>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</si>
  <si>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</si>
  <si>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</si>
  <si>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</si>
  <si>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</si>
  <si>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</si>
  <si>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</si>
  <si>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</si>
  <si>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</si>
  <si>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</si>
  <si>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</si>
  <si>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</si>
  <si>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</si>
  <si>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</si>
  <si>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</si>
  <si>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</si>
  <si>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</si>
  <si>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</si>
  <si>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</si>
  <si>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</si>
  <si>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</si>
  <si>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</si>
  <si>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</si>
  <si>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</si>
  <si>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</si>
  <si>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</si>
  <si>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</si>
  <si>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</si>
  <si>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</si>
  <si>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</si>
  <si>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</si>
  <si>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</si>
  <si>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</si>
  <si>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</si>
  <si>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</si>
  <si>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</si>
  <si>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</si>
  <si>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</si>
  <si>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</si>
  <si>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</si>
  <si>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</si>
  <si>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</si>
  <si>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</si>
  <si>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</si>
  <si>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</si>
  <si>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</si>
  <si>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</si>
  <si>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</si>
  <si>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</si>
  <si>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</si>
  <si>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</si>
  <si>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</si>
  <si>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</si>
  <si>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</si>
  <si>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</si>
  <si>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</si>
  <si>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</si>
  <si>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</si>
  <si>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</si>
  <si>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</si>
  <si>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</si>
  <si>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</si>
  <si>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</si>
  <si>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</si>
  <si>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</si>
  <si>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</si>
  <si>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</si>
  <si>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</si>
  <si>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</si>
  <si>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</si>
  <si>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</si>
  <si>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</si>
  <si>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</si>
  <si>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</si>
  <si>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</si>
  <si>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</si>
  <si>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</si>
  <si>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</si>
  <si>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</si>
  <si>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</si>
  <si>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</si>
  <si>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</si>
  <si>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</si>
  <si>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</si>
  <si>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</si>
  <si>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</si>
  <si>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</si>
  <si>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</si>
  <si>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</si>
  <si>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</si>
  <si>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</si>
  <si>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</si>
  <si>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</si>
  <si>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</si>
  <si>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</si>
  <si>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</si>
  <si>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</si>
  <si>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</si>
  <si>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</si>
  <si>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</si>
  <si>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</si>
  <si>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</si>
  <si>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</si>
  <si>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</si>
  <si>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</si>
  <si>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</si>
  <si>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</si>
  <si>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</si>
  <si>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</si>
  <si>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</si>
  <si>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</si>
  <si>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</si>
  <si>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</si>
  <si>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</si>
  <si>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</si>
  <si>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</si>
  <si>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</si>
  <si>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</si>
  <si>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</si>
  <si>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</si>
  <si>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</si>
  <si>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</si>
  <si>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</si>
  <si>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</si>
  <si>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</si>
  <si>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</si>
  <si>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</si>
  <si>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</si>
  <si>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</si>
  <si>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</si>
  <si>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</si>
  <si>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</si>
  <si>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</si>
  <si>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</si>
  <si>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</si>
  <si>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</si>
  <si>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</si>
  <si>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</si>
  <si>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</si>
  <si>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</si>
  <si>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</si>
  <si>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</si>
  <si>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</si>
  <si>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</si>
  <si>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</si>
  <si>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</si>
  <si>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</si>
  <si>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</si>
  <si>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</si>
  <si>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</si>
  <si>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</si>
  <si>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</si>
  <si>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</si>
  <si>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</si>
  <si>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</si>
  <si>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</si>
  <si>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</si>
  <si>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</si>
  <si>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</si>
  <si>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</si>
  <si>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</si>
  <si>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</si>
  <si>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</si>
  <si>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</si>
  <si>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</si>
  <si>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</si>
  <si>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</si>
  <si>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</si>
  <si>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</si>
  <si>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</si>
  <si>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</si>
  <si>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</si>
  <si>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</si>
  <si>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</si>
  <si>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</si>
  <si>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</si>
  <si>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</si>
  <si>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</si>
  <si>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</si>
  <si>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</si>
  <si>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</si>
  <si>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</si>
  <si>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</si>
  <si>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</si>
  <si>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</si>
  <si>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</si>
  <si>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</si>
  <si>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</si>
  <si>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</si>
  <si>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</si>
  <si>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</si>
  <si>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</si>
  <si>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</si>
  <si>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</si>
  <si>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</si>
  <si>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</si>
  <si>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</si>
  <si>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</si>
  <si>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</si>
  <si>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</si>
  <si>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</si>
  <si>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</si>
  <si>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</si>
  <si>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</si>
  <si>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</si>
  <si>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</si>
  <si>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</si>
  <si>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</si>
  <si>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</si>
  <si>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</si>
  <si>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</si>
  <si>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</si>
  <si>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</si>
  <si>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</si>
  <si>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</si>
  <si>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</si>
  <si>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</si>
  <si>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</si>
  <si>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</si>
  <si>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</si>
  <si>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</si>
  <si>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</si>
  <si>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</si>
  <si>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</si>
  <si>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</si>
  <si>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</si>
  <si>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</si>
  <si>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</si>
  <si>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</si>
  <si>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</si>
  <si>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</si>
  <si>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</si>
  <si>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</si>
  <si>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</si>
  <si>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</si>
  <si>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</si>
  <si>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</si>
  <si>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</si>
  <si>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</si>
  <si>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</si>
  <si>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</si>
  <si>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</si>
  <si>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</si>
  <si>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</si>
  <si>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</si>
  <si>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</si>
  <si>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</si>
  <si>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</si>
  <si>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</si>
  <si>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</si>
  <si>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</si>
  <si>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</si>
  <si>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</si>
  <si>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</si>
  <si>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</si>
  <si>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</si>
  <si>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</si>
  <si>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</si>
  <si>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</si>
  <si>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</si>
  <si>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</si>
  <si>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</si>
  <si>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</si>
  <si>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</si>
  <si>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</si>
  <si>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</si>
  <si>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</si>
  <si>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</si>
  <si>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</si>
  <si>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</si>
  <si>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</si>
  <si>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</si>
  <si>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</si>
  <si>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</si>
  <si>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</si>
  <si>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</si>
  <si>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</si>
  <si>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</si>
  <si>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</si>
  <si>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</si>
  <si>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</si>
  <si>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</si>
  <si>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</si>
  <si>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</si>
  <si>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</si>
  <si>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</si>
  <si>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</si>
  <si>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</si>
  <si>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</si>
  <si>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</si>
  <si>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</si>
  <si>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</si>
  <si>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</si>
  <si>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</si>
  <si>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</si>
  <si>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</si>
  <si>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</si>
  <si>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</si>
  <si>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</si>
  <si>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</si>
  <si>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</si>
  <si>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</si>
  <si>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</si>
  <si>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</si>
  <si>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</si>
  <si>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</si>
  <si>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</si>
  <si>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</si>
  <si>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</si>
  <si>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</si>
  <si>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</si>
  <si>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</si>
  <si>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</si>
  <si>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</si>
  <si>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</si>
  <si>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</si>
  <si>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</si>
  <si>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</si>
  <si>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</si>
  <si>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</si>
  <si>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</si>
  <si>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</si>
  <si>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</si>
  <si>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</si>
  <si>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</si>
  <si>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</si>
  <si>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</si>
  <si>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</si>
  <si>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</si>
  <si>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</si>
  <si>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</si>
  <si>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</si>
  <si>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</si>
  <si>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</si>
  <si>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</si>
  <si>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</si>
  <si>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</si>
  <si>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</si>
  <si>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</si>
  <si>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</si>
  <si>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</si>
  <si>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</si>
  <si>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</si>
  <si>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</si>
  <si>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</si>
  <si>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</si>
  <si>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</si>
  <si>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</si>
  <si>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</si>
  <si>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</si>
  <si>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</si>
  <si>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</si>
  <si>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</si>
  <si>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</si>
  <si>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</si>
  <si>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</si>
  <si>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</si>
  <si>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</si>
  <si>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</si>
  <si>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</si>
  <si>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</si>
  <si>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</si>
  <si>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</si>
  <si>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</si>
  <si>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</si>
  <si>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</si>
  <si>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</si>
  <si>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</si>
  <si>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</si>
  <si>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</si>
  <si>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</si>
  <si>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</si>
  <si>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</si>
  <si>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</si>
  <si>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</si>
  <si>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</si>
  <si>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</si>
  <si>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</si>
  <si>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</si>
  <si>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</si>
  <si>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</si>
  <si>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</si>
  <si>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</si>
  <si>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</si>
  <si>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</si>
  <si>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</si>
  <si>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</si>
  <si>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</si>
  <si>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</si>
  <si>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</si>
  <si>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</si>
  <si>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</si>
  <si>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</si>
  <si>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</si>
  <si>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</si>
  <si>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</si>
  <si>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</si>
  <si>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</si>
  <si>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</si>
  <si>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</si>
  <si>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</si>
  <si>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</si>
  <si>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</si>
  <si>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</si>
  <si>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</si>
  <si>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</si>
  <si>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</si>
  <si>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</si>
  <si>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</si>
  <si>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</si>
  <si>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</si>
  <si>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</si>
  <si>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</si>
  <si>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</si>
  <si>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</si>
  <si>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</si>
  <si>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</si>
  <si>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</si>
  <si>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</si>
  <si>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</si>
  <si>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</si>
  <si>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</si>
  <si>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</si>
  <si>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</si>
  <si>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</si>
  <si>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</si>
  <si>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</si>
  <si>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</si>
  <si>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</si>
  <si>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</si>
  <si>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</si>
  <si>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</si>
  <si>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</si>
  <si>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</si>
  <si>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</si>
  <si>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</si>
  <si>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</si>
  <si>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</si>
  <si>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</si>
  <si>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</si>
  <si>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</si>
  <si>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</si>
  <si>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</si>
  <si>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</si>
  <si>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</si>
  <si>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</si>
  <si>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</si>
  <si>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</si>
  <si>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</si>
  <si>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</si>
  <si>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</si>
  <si>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</si>
  <si>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</si>
  <si>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</si>
  <si>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</si>
  <si>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</si>
  <si>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</si>
  <si>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</si>
  <si>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</si>
  <si>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</si>
  <si>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</si>
  <si>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</si>
  <si>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</si>
  <si>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</si>
  <si>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</si>
  <si>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</si>
  <si>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</si>
  <si>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</si>
  <si>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</si>
  <si>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</si>
  <si>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</si>
  <si>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</si>
  <si>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</si>
  <si>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</si>
  <si>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</si>
  <si>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</si>
  <si>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</si>
  <si>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</si>
  <si>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</si>
  <si>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</si>
  <si>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</si>
  <si>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</si>
  <si>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</si>
  <si>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</si>
  <si>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</si>
  <si>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</si>
  <si>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</si>
  <si>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</si>
  <si>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</si>
  <si>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</si>
  <si>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</si>
  <si>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</si>
  <si>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</si>
  <si>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</si>
  <si>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</si>
  <si>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</si>
  <si>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</si>
  <si>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</si>
  <si>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</si>
  <si>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</si>
  <si>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</si>
  <si>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</si>
  <si>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</si>
  <si>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</si>
  <si>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</si>
  <si>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</si>
  <si>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</si>
  <si>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</si>
  <si>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</si>
  <si>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</si>
  <si>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</si>
  <si>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</si>
  <si>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</si>
  <si>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</si>
  <si>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</si>
  <si>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</si>
  <si>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</si>
  <si>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</si>
  <si>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</si>
  <si>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</si>
  <si>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</si>
  <si>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</si>
  <si>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</si>
  <si>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</si>
  <si>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</si>
  <si>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</si>
  <si>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</si>
  <si>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</si>
  <si>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</si>
  <si>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</si>
  <si>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</si>
  <si>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</si>
  <si>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</si>
  <si>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</si>
  <si>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</si>
  <si>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</si>
  <si>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</si>
  <si>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</si>
  <si>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</si>
  <si>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</si>
  <si>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</si>
  <si>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</si>
  <si>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</si>
  <si>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</si>
  <si>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</si>
  <si>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</si>
  <si>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</si>
  <si>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</si>
  <si>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</si>
  <si>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</si>
  <si>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</si>
  <si>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</si>
  <si>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</si>
  <si>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</si>
  <si>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</si>
  <si>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</si>
  <si>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</si>
  <si>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</si>
  <si>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</si>
  <si>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</si>
  <si>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</si>
  <si>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</si>
  <si>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</si>
  <si>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</si>
  <si>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</si>
  <si>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</si>
  <si>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</si>
  <si>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</si>
  <si>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</si>
  <si>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</si>
  <si>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</si>
  <si>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</si>
  <si>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</si>
  <si>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</si>
  <si>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</si>
  <si>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</si>
  <si>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</si>
  <si>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</si>
  <si>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</si>
  <si>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</si>
  <si>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</si>
  <si>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</si>
  <si>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</si>
  <si>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</si>
  <si>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</si>
  <si>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</si>
  <si>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</si>
  <si>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</si>
  <si>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</si>
  <si>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</si>
  <si>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</si>
  <si>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</si>
  <si>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</si>
  <si>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</si>
  <si>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</si>
  <si>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</si>
  <si>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</si>
  <si>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</si>
  <si>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</si>
  <si>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</si>
  <si>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</si>
  <si>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</si>
  <si>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</si>
  <si>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</si>
  <si>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</si>
  <si>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</si>
  <si>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</si>
  <si>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</si>
  <si>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</si>
  <si>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</si>
  <si>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</si>
  <si>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</si>
  <si>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</si>
  <si>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</si>
  <si>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</si>
  <si>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</si>
  <si>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</si>
  <si>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</si>
  <si>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</si>
  <si>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</si>
  <si>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</si>
  <si>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</si>
  <si>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</si>
  <si>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</si>
  <si>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</si>
  <si>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</si>
  <si>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</si>
  <si>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</si>
  <si>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</si>
  <si>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</si>
  <si>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</si>
  <si>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</si>
  <si>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</si>
  <si>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</si>
  <si>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</si>
  <si>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</si>
  <si>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</si>
  <si>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</si>
  <si>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</si>
  <si>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</si>
  <si>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</si>
  <si>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</si>
  <si>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</si>
  <si>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</si>
  <si>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</si>
  <si>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</si>
  <si>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</si>
  <si>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</si>
  <si>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</si>
  <si>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</si>
  <si>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</si>
  <si>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</si>
  <si>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</si>
  <si>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</si>
  <si>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</si>
  <si>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</si>
  <si>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</si>
  <si>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</si>
  <si>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</si>
  <si>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</si>
  <si>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</si>
  <si>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</si>
  <si>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</si>
  <si>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</si>
  <si>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</si>
  <si>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</si>
  <si>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</si>
  <si>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</si>
  <si>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</si>
  <si>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</si>
  <si>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</si>
  <si>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</si>
  <si>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</si>
  <si>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</si>
  <si>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</si>
  <si>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</si>
  <si>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</si>
  <si>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</si>
  <si>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</si>
  <si>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</si>
  <si>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</si>
  <si>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</si>
  <si>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</si>
  <si>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</si>
  <si>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</si>
  <si>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</si>
  <si>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</si>
  <si>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</si>
  <si>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</si>
  <si>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</si>
  <si>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</si>
  <si>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</si>
  <si>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</si>
  <si>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</si>
  <si>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</si>
  <si>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</si>
  <si>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</si>
  <si>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</si>
  <si>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</si>
  <si>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</si>
  <si>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</si>
  <si>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</si>
  <si>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</si>
  <si>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</si>
  <si>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</si>
  <si>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</si>
  <si>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</si>
  <si>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</si>
  <si>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</si>
  <si>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</si>
  <si>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</si>
  <si>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</si>
  <si>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</si>
  <si>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</si>
  <si>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</si>
  <si>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</si>
  <si>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</si>
  <si>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</si>
  <si>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</si>
  <si>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</si>
  <si>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</si>
  <si>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</si>
  <si>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</si>
  <si>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</si>
  <si>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</si>
  <si>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</si>
  <si>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</si>
  <si>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</si>
  <si>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</si>
  <si>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</si>
  <si>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</si>
  <si>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</si>
  <si>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</si>
  <si>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</si>
  <si>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</si>
  <si>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</si>
  <si>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</si>
  <si>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</si>
  <si>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</si>
  <si>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</si>
  <si>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</si>
  <si>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</si>
  <si>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</si>
  <si>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</si>
  <si>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</si>
  <si>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</si>
  <si>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</si>
  <si>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</si>
  <si>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</si>
  <si>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</si>
  <si>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</si>
  <si>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</si>
  <si>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</si>
  <si>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</si>
  <si>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</si>
  <si>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</si>
  <si>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</si>
  <si>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</si>
  <si>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</si>
  <si>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</si>
  <si>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</si>
  <si>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</si>
  <si>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</si>
  <si>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</si>
  <si>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</si>
  <si>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</si>
  <si>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</si>
  <si>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</si>
  <si>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</si>
  <si>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</si>
  <si>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</si>
  <si>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</si>
  <si>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</si>
  <si>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</si>
  <si>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</si>
  <si>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</si>
  <si>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</si>
  <si>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</si>
  <si>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</si>
  <si>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</si>
  <si>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</si>
  <si>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</si>
  <si>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</si>
  <si>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</si>
  <si>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</si>
  <si>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</si>
  <si>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</si>
  <si>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</si>
  <si>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</si>
  <si>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</si>
  <si>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</si>
  <si>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</si>
  <si>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</si>
  <si>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</si>
  <si>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</si>
  <si>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</si>
  <si>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</si>
  <si>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</si>
  <si>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</si>
  <si>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</si>
  <si>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</si>
  <si>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</si>
  <si>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</si>
  <si>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</si>
  <si>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</si>
  <si>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</si>
  <si>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</si>
  <si>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</si>
  <si>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</si>
  <si>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</si>
  <si>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</si>
  <si>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</si>
  <si>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</si>
  <si>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</si>
  <si>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</si>
  <si>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</si>
  <si>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</si>
  <si>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</si>
  <si>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</si>
  <si>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</si>
  <si>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</si>
  <si>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</si>
  <si>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</si>
  <si>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</si>
  <si>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</si>
  <si>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</si>
  <si>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</si>
  <si>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</si>
  <si>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</si>
  <si>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</si>
  <si>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</si>
  <si>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</si>
  <si>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</si>
  <si>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</si>
  <si>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</si>
  <si>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</si>
  <si>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</si>
  <si>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</si>
  <si>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</si>
  <si>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</si>
  <si>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</si>
  <si>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</si>
  <si>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</si>
  <si>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</si>
  <si>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</si>
  <si>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</si>
  <si>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</si>
  <si>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</si>
  <si>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</si>
  <si>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</si>
  <si>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</si>
  <si>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</si>
  <si>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</si>
  <si>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</si>
  <si>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</si>
  <si>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</si>
  <si>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</si>
  <si>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</si>
  <si>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</si>
  <si>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</si>
  <si>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</si>
  <si>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</si>
  <si>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</si>
  <si>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</si>
  <si>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</si>
  <si>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</si>
  <si>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</si>
  <si>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</si>
  <si>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</si>
  <si>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</si>
  <si>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</si>
  <si>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</si>
  <si>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</si>
  <si>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</si>
  <si>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</si>
  <si>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</si>
  <si>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</si>
  <si>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</si>
  <si>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</si>
  <si>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</si>
  <si>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</si>
  <si>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</si>
  <si>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</si>
  <si>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</si>
  <si>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</si>
  <si>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</si>
  <si>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</si>
  <si>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</si>
  <si>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</si>
  <si>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</si>
  <si>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</si>
  <si>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</si>
  <si>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</si>
  <si>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</si>
  <si>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</si>
  <si>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</si>
  <si>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</si>
  <si>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</si>
  <si>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</si>
  <si>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</si>
  <si>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</si>
  <si>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</si>
  <si>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</si>
  <si>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</si>
  <si>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</si>
  <si>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</si>
  <si>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</si>
  <si>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</si>
  <si>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</si>
  <si>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</si>
  <si>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</si>
  <si>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</si>
  <si>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</si>
  <si>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</si>
  <si>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</si>
  <si>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</si>
  <si>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</si>
  <si>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</si>
  <si>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</si>
  <si>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</si>
  <si>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</si>
  <si>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</si>
  <si>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</si>
  <si>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</si>
  <si>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</si>
  <si>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</si>
  <si>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</si>
  <si>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</si>
  <si>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</si>
  <si>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</si>
  <si>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</si>
  <si>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</si>
  <si>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</si>
  <si>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</si>
  <si>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</si>
  <si>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</si>
  <si>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</si>
  <si>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</si>
  <si>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</si>
  <si>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</si>
  <si>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</si>
  <si>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</si>
  <si>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</si>
  <si>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</si>
  <si>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</si>
  <si>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</si>
  <si>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</si>
  <si>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</si>
  <si>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</si>
  <si>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</si>
  <si>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</si>
  <si>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</si>
  <si>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</si>
  <si>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</si>
  <si>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</si>
  <si>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</si>
  <si>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</si>
  <si>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</si>
  <si>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</si>
  <si>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</si>
  <si>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</si>
  <si>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</si>
  <si>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</si>
  <si>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</si>
  <si>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</si>
  <si>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</si>
  <si>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</si>
  <si>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</si>
  <si>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</si>
  <si>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</si>
  <si>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</si>
  <si>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</si>
  <si>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</si>
  <si>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</si>
  <si>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</si>
  <si>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</si>
  <si>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</si>
  <si>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</si>
  <si>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</si>
  <si>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</si>
  <si>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</si>
  <si>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</si>
  <si>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</si>
  <si>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</si>
  <si>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</si>
  <si>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</si>
  <si>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</si>
  <si>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</si>
  <si>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</si>
  <si>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</si>
  <si>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</si>
  <si>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</si>
  <si>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</si>
  <si>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</si>
  <si>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</si>
  <si>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</si>
  <si>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</si>
  <si>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</si>
  <si>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</si>
  <si>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</si>
  <si>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</si>
  <si>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</si>
  <si>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</si>
  <si>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</si>
  <si>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</si>
  <si>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</si>
  <si>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</si>
  <si>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</si>
  <si>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</si>
  <si>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</si>
  <si>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</si>
  <si>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</si>
  <si>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</si>
  <si>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</si>
  <si>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</si>
  <si>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</si>
  <si>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</si>
  <si>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</si>
  <si>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</si>
  <si>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</si>
  <si>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</si>
  <si>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</si>
  <si>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</si>
  <si>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</si>
  <si>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</si>
  <si>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</si>
  <si>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</si>
  <si>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</si>
  <si>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</si>
  <si>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</si>
  <si>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</si>
  <si>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</si>
  <si>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</si>
  <si>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</si>
  <si>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</si>
  <si>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</si>
  <si>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</si>
  <si>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</si>
  <si>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</si>
  <si>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</si>
  <si>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</si>
  <si>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</si>
  <si>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</si>
  <si>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</si>
  <si>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</si>
  <si>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</si>
  <si>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</si>
  <si>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</si>
  <si>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</si>
  <si>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</si>
  <si>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</si>
  <si>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</si>
  <si>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</si>
  <si>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</si>
  <si>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</si>
  <si>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</si>
  <si>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</si>
  <si>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</si>
  <si>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</si>
  <si>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</si>
  <si>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</si>
  <si>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</si>
  <si>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</si>
  <si>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</si>
  <si>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</si>
  <si>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</si>
  <si>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</si>
  <si>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</si>
  <si>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</si>
  <si>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</si>
  <si>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</si>
  <si>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</si>
  <si>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</si>
  <si>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</si>
  <si>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</si>
  <si>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</si>
  <si>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</si>
  <si>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</si>
  <si>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</si>
  <si>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</si>
  <si>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</si>
  <si>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</si>
  <si>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</si>
  <si>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</si>
  <si>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</si>
  <si>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</si>
  <si>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</si>
  <si>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</si>
  <si>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</si>
  <si>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</si>
  <si>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</si>
  <si>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</si>
  <si>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</si>
  <si>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</si>
  <si>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</si>
  <si>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</si>
  <si>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</si>
  <si>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</si>
  <si>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</si>
  <si>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</si>
  <si>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</si>
  <si>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</si>
  <si>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</si>
  <si>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</si>
  <si>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</si>
  <si>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</si>
  <si>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</si>
  <si>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</si>
  <si>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</si>
  <si>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</si>
  <si>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</si>
  <si>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</si>
  <si>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</si>
  <si>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</si>
  <si>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</si>
  <si>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</si>
  <si>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</si>
  <si>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</si>
  <si>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</si>
  <si>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</si>
  <si>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</si>
  <si>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</si>
  <si>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</si>
  <si>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</si>
  <si>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</si>
  <si>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</si>
  <si>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</si>
  <si>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</si>
  <si>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</si>
  <si>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</si>
  <si>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</si>
  <si>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</si>
  <si>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</si>
  <si>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</si>
  <si>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</si>
  <si>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</si>
  <si>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</si>
  <si>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</si>
  <si>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</si>
  <si>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</si>
  <si>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</si>
  <si>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</si>
  <si>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</si>
  <si>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</si>
  <si>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</si>
  <si>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</si>
  <si>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</si>
  <si>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</si>
  <si>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</si>
  <si>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</si>
  <si>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</si>
  <si>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</si>
  <si>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</si>
  <si>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</si>
  <si>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</si>
  <si>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</si>
  <si>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</si>
  <si>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</si>
  <si>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</si>
  <si>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</si>
  <si>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</si>
  <si>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</si>
  <si>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</si>
  <si>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</si>
  <si>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</si>
  <si>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</si>
  <si>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</si>
  <si>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</si>
  <si>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</si>
  <si>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</si>
  <si>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</si>
  <si>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</si>
  <si>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</si>
  <si>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</si>
  <si>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</si>
  <si>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</si>
  <si>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</si>
  <si>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</si>
  <si>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</si>
  <si>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</si>
  <si>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</si>
  <si>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</si>
  <si>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</si>
  <si>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</si>
  <si>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</si>
  <si>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</si>
  <si>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</si>
  <si>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</si>
  <si>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</si>
  <si>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</si>
  <si>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</si>
  <si>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</si>
  <si>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</si>
  <si>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</si>
  <si>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</si>
  <si>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</si>
  <si>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</si>
  <si>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</si>
  <si>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</si>
  <si>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</si>
  <si>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</si>
  <si>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</si>
  <si>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</si>
  <si>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</si>
  <si>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</si>
  <si>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</si>
  <si>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</si>
  <si>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</si>
  <si>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</si>
  <si>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</si>
  <si>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</si>
  <si>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</si>
  <si>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</si>
  <si>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</si>
  <si>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</si>
  <si>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</si>
  <si>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</si>
  <si>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</si>
  <si>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</si>
  <si>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</si>
  <si>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</si>
  <si>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</si>
  <si>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</si>
  <si>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</si>
  <si>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</si>
  <si>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</si>
  <si>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</si>
  <si>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</si>
  <si>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</si>
  <si>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</si>
  <si>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</si>
  <si>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</si>
  <si>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</si>
  <si>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</si>
  <si>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</si>
  <si>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</si>
  <si>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</si>
  <si>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</si>
  <si>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</si>
  <si>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</si>
  <si>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</si>
  <si>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</si>
  <si>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</si>
  <si>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</si>
  <si>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</si>
  <si>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</si>
  <si>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</si>
  <si>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</si>
  <si>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</si>
  <si>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</si>
  <si>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</si>
  <si>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</si>
  <si>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</si>
  <si>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</si>
  <si>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</si>
  <si>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</si>
  <si>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</si>
  <si>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</si>
  <si>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</si>
  <si>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</si>
  <si>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</si>
  <si>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</si>
  <si>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</si>
  <si>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</si>
  <si>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</si>
  <si>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</si>
  <si>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</si>
  <si>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</si>
  <si>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</si>
  <si>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</si>
  <si>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</si>
  <si>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</si>
  <si>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</si>
  <si>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</si>
  <si>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</si>
  <si>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</si>
  <si>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</si>
  <si>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</si>
  <si>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</si>
  <si>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</si>
  <si>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</si>
  <si>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</si>
  <si>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</si>
  <si>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</si>
  <si>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</si>
  <si>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</si>
  <si>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</si>
  <si>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</si>
  <si>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</si>
  <si>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</si>
  <si>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</si>
  <si>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</si>
  <si>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</si>
  <si>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</si>
  <si>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</si>
  <si>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</si>
  <si>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</si>
  <si>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</si>
  <si>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</si>
  <si>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</si>
  <si>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</si>
  <si>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</si>
  <si>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</si>
  <si>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</si>
  <si>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</si>
  <si>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</si>
  <si>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</si>
  <si>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</si>
  <si>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</si>
  <si>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</si>
  <si>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</si>
  <si>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</si>
  <si>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</si>
  <si>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</si>
  <si>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</si>
  <si>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</si>
  <si>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</si>
  <si>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</si>
  <si>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</si>
  <si>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</si>
  <si>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</si>
  <si>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</si>
  <si>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</si>
  <si>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</si>
  <si>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</si>
  <si>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</si>
  <si>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</si>
  <si>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</si>
  <si>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</si>
  <si>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</si>
  <si>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</si>
  <si>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</si>
  <si>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</si>
  <si>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</si>
  <si>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</si>
  <si>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</si>
  <si>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</si>
  <si>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</si>
  <si>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</si>
  <si>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</si>
  <si>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</si>
  <si>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</si>
  <si>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</si>
  <si>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</si>
  <si>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</si>
  <si>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</si>
  <si>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</si>
  <si>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</si>
  <si>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</si>
  <si>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</si>
  <si>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</si>
  <si>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</si>
  <si>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</si>
  <si>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</si>
  <si>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</si>
  <si>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</si>
  <si>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</si>
  <si>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</si>
  <si>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</si>
  <si>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</si>
  <si>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</si>
  <si>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</si>
  <si>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</si>
  <si>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</si>
  <si>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</si>
  <si>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</si>
  <si>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</si>
  <si>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</si>
  <si>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</si>
  <si>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</si>
  <si>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</si>
  <si>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</si>
  <si>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</si>
  <si>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</si>
  <si>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</si>
  <si>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</si>
  <si>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</si>
  <si>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</si>
  <si>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</si>
  <si>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</si>
  <si>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</si>
  <si>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</si>
  <si>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</si>
  <si>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</si>
  <si>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</si>
  <si>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</si>
  <si>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</si>
  <si>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</si>
  <si>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</si>
  <si>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</si>
  <si>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</si>
  <si>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</si>
  <si>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</si>
  <si>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</si>
  <si>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</si>
  <si>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</si>
  <si>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</si>
  <si>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</si>
  <si>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</si>
  <si>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</si>
  <si>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</si>
  <si>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</si>
  <si>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</si>
  <si>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</si>
  <si>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</si>
  <si>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</si>
  <si>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</si>
  <si>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</si>
  <si>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</si>
  <si>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</si>
  <si>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</si>
  <si>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</si>
  <si>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</si>
  <si>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</si>
  <si>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</si>
  <si>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</si>
  <si>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</si>
  <si>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</si>
  <si>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</si>
  <si>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</si>
  <si>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</si>
  <si>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</si>
  <si>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</si>
  <si>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</si>
  <si>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</si>
  <si>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</si>
  <si>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</si>
  <si>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</si>
  <si>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</si>
  <si>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</si>
  <si>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</si>
  <si>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</si>
  <si>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</si>
  <si>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</si>
  <si>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</si>
  <si>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</si>
  <si>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</si>
  <si>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</si>
  <si>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</si>
  <si>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</si>
  <si>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</si>
  <si>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</si>
  <si>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</si>
  <si>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</si>
  <si>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</si>
  <si>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</si>
  <si>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</si>
  <si>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</si>
  <si>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</si>
  <si>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</si>
  <si>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</si>
  <si>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</si>
  <si>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</si>
  <si>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</si>
  <si>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</si>
  <si>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</si>
  <si>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</si>
  <si>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</si>
  <si>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</si>
  <si>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</si>
  <si>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</si>
  <si>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</si>
  <si>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</si>
  <si>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</si>
  <si>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</si>
  <si>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</si>
  <si>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</si>
  <si>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</si>
  <si>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</si>
  <si>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</si>
  <si>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</si>
  <si>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</si>
  <si>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</si>
  <si>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</si>
  <si>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</si>
  <si>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</si>
  <si>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</si>
  <si>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</si>
  <si>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</si>
  <si>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</si>
  <si>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</si>
  <si>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</si>
  <si>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</si>
  <si>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</si>
  <si>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</si>
  <si>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</si>
  <si>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</si>
  <si>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</si>
  <si>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</si>
  <si>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</si>
  <si>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</si>
  <si>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</si>
  <si>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</si>
  <si>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</si>
  <si>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</si>
  <si>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</si>
  <si>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</si>
  <si>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</si>
  <si>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</si>
  <si>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</si>
  <si>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</si>
  <si>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</si>
  <si>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</si>
  <si>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</si>
  <si>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</si>
  <si>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</si>
  <si>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</si>
  <si>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</si>
  <si>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</si>
  <si>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</si>
  <si>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</si>
  <si>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</si>
  <si>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</si>
  <si>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</si>
  <si>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</si>
  <si>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</si>
  <si>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</si>
  <si>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</si>
  <si>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</si>
  <si>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</si>
  <si>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</si>
  <si>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</si>
  <si>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</si>
  <si>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</si>
  <si>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</si>
  <si>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</si>
  <si>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</si>
  <si>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</si>
  <si>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</si>
  <si>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</si>
  <si>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</si>
  <si>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</si>
  <si>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</si>
  <si>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</si>
  <si>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</si>
  <si>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</si>
  <si>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</si>
  <si>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</si>
  <si>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</si>
  <si>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</si>
  <si>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</si>
  <si>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</si>
  <si>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</si>
  <si>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</si>
  <si>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</si>
  <si>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</si>
  <si>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</si>
  <si>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</si>
  <si>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</si>
  <si>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</si>
  <si>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</si>
  <si>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</si>
  <si>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</si>
  <si>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</si>
  <si>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</si>
  <si>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</si>
  <si>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</si>
  <si>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</si>
  <si>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</si>
  <si>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</si>
  <si>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</si>
  <si>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</si>
  <si>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</si>
  <si>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</si>
  <si>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</si>
  <si>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</si>
  <si>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</si>
  <si>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</si>
  <si>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</si>
  <si>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</si>
  <si>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</si>
  <si>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</si>
  <si>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</si>
  <si>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</si>
  <si>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</si>
  <si>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</si>
  <si>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</si>
  <si>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</si>
  <si>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</si>
  <si>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</si>
  <si>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</si>
  <si>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</si>
  <si>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</si>
  <si>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</si>
  <si>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</si>
  <si>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</si>
  <si>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</si>
  <si>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</si>
  <si>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</si>
  <si>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</si>
  <si>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</si>
  <si>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</si>
  <si>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</si>
  <si>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</si>
  <si>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</si>
  <si>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</si>
  <si>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</si>
  <si>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</si>
  <si>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</si>
  <si>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</si>
  <si>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</si>
  <si>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</si>
  <si>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</si>
  <si>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</si>
  <si>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</si>
  <si>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</si>
  <si>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</si>
  <si>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</si>
  <si>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</si>
  <si>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</si>
  <si>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</si>
  <si>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</si>
  <si>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</si>
  <si>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</si>
  <si>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</si>
  <si>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</si>
  <si>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</si>
  <si>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</si>
  <si>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</si>
  <si>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</si>
  <si>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</si>
  <si>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</si>
  <si>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</si>
  <si>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</si>
  <si>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</si>
  <si>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</si>
  <si>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</si>
  <si>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</si>
  <si>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</si>
  <si>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</si>
  <si>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</si>
  <si>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</si>
  <si>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</si>
  <si>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</si>
  <si>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</si>
  <si>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</si>
  <si>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</si>
  <si>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</si>
  <si>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</si>
  <si>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</si>
  <si>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</si>
  <si>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</si>
  <si>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</si>
  <si>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</si>
  <si>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</si>
  <si>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</si>
  <si>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</si>
  <si>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</si>
  <si>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</si>
  <si>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</si>
  <si>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</si>
  <si>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</si>
  <si>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</si>
  <si>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</si>
  <si>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</si>
  <si>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</si>
  <si>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</si>
  <si>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</si>
  <si>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</si>
  <si>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</si>
  <si>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</si>
  <si>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</si>
  <si>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</si>
  <si>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</si>
  <si>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</si>
  <si>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</si>
  <si>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</si>
  <si>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</si>
  <si>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</si>
  <si>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</si>
  <si>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</si>
  <si>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</si>
  <si>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</si>
  <si>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</si>
  <si>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</si>
  <si>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</si>
  <si>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</si>
  <si>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</si>
  <si>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</si>
  <si>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</si>
  <si>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</si>
  <si>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</si>
  <si>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</si>
  <si>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</si>
  <si>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</si>
  <si>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</si>
  <si>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</si>
  <si>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</si>
  <si>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</si>
  <si>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</si>
  <si>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</si>
  <si>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</si>
  <si>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</si>
  <si>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</si>
  <si>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</si>
  <si>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</si>
  <si>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</si>
  <si>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</si>
  <si>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</si>
  <si>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</si>
  <si>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</si>
  <si>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</si>
  <si>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</si>
  <si>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</si>
  <si>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</si>
  <si>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</si>
  <si>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</si>
  <si>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</si>
  <si>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</si>
  <si>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</si>
  <si>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</si>
  <si>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</si>
  <si>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</si>
  <si>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</si>
  <si>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</si>
  <si>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</si>
  <si>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</si>
  <si>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</si>
  <si>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</si>
  <si>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</si>
  <si>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</si>
  <si>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</si>
  <si>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</si>
  <si>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</si>
  <si>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</si>
  <si>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</si>
  <si>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</si>
  <si>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</si>
  <si>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</si>
  <si>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</si>
  <si>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</si>
  <si>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</si>
  <si>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</si>
  <si>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</si>
  <si>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</si>
  <si>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</si>
  <si>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</si>
  <si>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</si>
  <si>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</si>
  <si>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</si>
  <si>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</si>
  <si>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</si>
  <si>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</si>
  <si>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</si>
  <si>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</si>
  <si>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</si>
  <si>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</si>
  <si>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</si>
  <si>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</si>
  <si>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</si>
  <si>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</si>
  <si>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</si>
  <si>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</si>
  <si>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</si>
  <si>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</si>
  <si>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</si>
  <si>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</si>
  <si>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</si>
  <si>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</si>
  <si>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</si>
  <si>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</si>
  <si>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</si>
  <si>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</si>
  <si>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</si>
  <si>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</si>
  <si>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</si>
  <si>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</si>
  <si>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</si>
  <si>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</si>
  <si>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</si>
  <si>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</si>
  <si>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</si>
  <si>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</si>
  <si>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</si>
  <si>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</si>
  <si>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</si>
  <si>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</si>
  <si>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</si>
  <si>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</si>
  <si>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</si>
  <si>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</si>
  <si>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</si>
  <si>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</si>
  <si>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</si>
  <si>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</si>
  <si>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</si>
  <si>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</si>
  <si>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</si>
  <si>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</si>
  <si>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</si>
  <si>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</si>
  <si>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</si>
  <si>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</si>
  <si>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</si>
  <si>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</si>
  <si>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</si>
  <si>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</si>
  <si>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</si>
  <si>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</si>
  <si>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</si>
  <si>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</si>
  <si>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</si>
  <si>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</si>
  <si>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</si>
  <si>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</si>
  <si>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</si>
  <si>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</si>
  <si>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</si>
  <si>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</si>
  <si>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</si>
  <si>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</si>
  <si>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</si>
  <si>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</si>
  <si>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</si>
  <si>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</si>
  <si>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</si>
  <si>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</si>
  <si>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</si>
  <si>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</si>
  <si>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</si>
  <si>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</si>
  <si>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</si>
  <si>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</si>
  <si>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</si>
  <si>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</si>
  <si>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</si>
  <si>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</si>
  <si>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</si>
  <si>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</si>
  <si>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</si>
  <si>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</si>
  <si>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</si>
  <si>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</si>
  <si>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</si>
  <si>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</si>
  <si>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</si>
  <si>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</si>
  <si>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</si>
  <si>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</si>
  <si>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</si>
  <si>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</si>
  <si>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</si>
  <si>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</si>
  <si>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</si>
  <si>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</si>
  <si>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</si>
  <si>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</si>
  <si>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</si>
  <si>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</si>
  <si>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</si>
  <si>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</si>
  <si>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</si>
  <si>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</si>
  <si>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</si>
  <si>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</si>
  <si>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</si>
  <si>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</si>
  <si>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</si>
  <si>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</si>
  <si>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</si>
  <si>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</si>
  <si>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</si>
  <si>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</si>
  <si>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</si>
  <si>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</si>
  <si>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</si>
  <si>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</si>
  <si>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</si>
  <si>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</si>
  <si>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</si>
  <si>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</si>
  <si>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</si>
  <si>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</si>
  <si>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</si>
  <si>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</si>
  <si>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</si>
  <si>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</si>
  <si>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</si>
  <si>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</si>
  <si>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</si>
  <si>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</si>
  <si>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</si>
  <si>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</si>
  <si>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</si>
  <si>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</si>
  <si>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</si>
  <si>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</si>
  <si>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</si>
  <si>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</si>
  <si>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</si>
  <si>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</si>
  <si>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</si>
  <si>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</si>
  <si>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</si>
  <si>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</si>
  <si>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</si>
  <si>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</si>
  <si>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</si>
  <si>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</si>
  <si>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</si>
  <si>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</si>
  <si>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</si>
  <si>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</si>
  <si>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</si>
  <si>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</si>
  <si>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</si>
  <si>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</si>
  <si>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</si>
  <si>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</si>
  <si>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</si>
  <si>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</si>
  <si>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</si>
  <si>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</si>
  <si>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</si>
  <si>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</si>
  <si>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</si>
  <si>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</si>
  <si>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</si>
  <si>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</si>
  <si>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</si>
  <si>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</si>
  <si>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</si>
  <si>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</si>
  <si>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</si>
  <si>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</si>
  <si>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</si>
  <si>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</si>
  <si>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</si>
  <si>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</si>
  <si>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</si>
  <si>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</si>
  <si>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</si>
  <si>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</si>
  <si>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</si>
  <si>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</si>
  <si>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</si>
  <si>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</si>
  <si>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</si>
  <si>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</si>
  <si>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</si>
  <si>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</si>
  <si>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</si>
  <si>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</si>
  <si>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</si>
  <si>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</si>
  <si>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</si>
  <si>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</si>
  <si>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</si>
  <si>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</si>
  <si>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</si>
  <si>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</si>
  <si>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</si>
  <si>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</si>
  <si>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</si>
  <si>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</si>
  <si>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</si>
  <si>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</si>
  <si>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</si>
  <si>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</si>
  <si>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</si>
  <si>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</si>
  <si>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</si>
  <si>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</si>
  <si>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</si>
  <si>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</si>
  <si>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</si>
  <si>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</si>
  <si>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</si>
  <si>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</si>
  <si>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</si>
  <si>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</si>
  <si>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</si>
  <si>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</si>
  <si>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</si>
  <si>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</si>
  <si>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</si>
  <si>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</si>
  <si>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</si>
  <si>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</si>
  <si>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</si>
  <si>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</si>
  <si>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</si>
  <si>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</si>
  <si>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</si>
  <si>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</si>
  <si>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</si>
  <si>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</si>
  <si>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</si>
  <si>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</si>
  <si>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</si>
  <si>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</si>
  <si>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</si>
  <si>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</si>
  <si>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</si>
  <si>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</si>
  <si>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</si>
  <si>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</si>
  <si>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</si>
  <si>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</si>
  <si>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</si>
  <si>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</si>
  <si>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</si>
  <si>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</si>
  <si>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</si>
  <si>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</si>
  <si>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</si>
  <si>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</si>
  <si>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</si>
  <si>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</si>
  <si>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</si>
  <si>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</si>
  <si>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</si>
  <si>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</si>
  <si>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</si>
  <si>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</si>
  <si>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</si>
  <si>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</si>
  <si>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</si>
  <si>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</si>
  <si>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</si>
  <si>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</si>
  <si>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</si>
  <si>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</si>
  <si>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</si>
  <si>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</si>
  <si>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</si>
  <si>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</si>
  <si>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</si>
  <si>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</si>
  <si>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</si>
  <si>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</si>
  <si>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</si>
  <si>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</si>
  <si>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</si>
  <si>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</si>
  <si>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</si>
  <si>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</si>
  <si>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</si>
  <si>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</si>
  <si>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</si>
  <si>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</si>
  <si>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</si>
  <si>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</si>
  <si>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</si>
  <si>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</si>
  <si>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</si>
  <si>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</si>
  <si>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</si>
  <si>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</si>
  <si>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</si>
  <si>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</si>
  <si>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</si>
  <si>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</si>
  <si>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</si>
  <si>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</si>
  <si>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</si>
  <si>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</si>
  <si>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</si>
  <si>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</si>
  <si>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</si>
  <si>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</si>
  <si>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</si>
  <si>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</si>
  <si>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</si>
  <si>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</si>
  <si>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</si>
  <si>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</si>
  <si>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</si>
  <si>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</si>
  <si>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</si>
  <si>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</si>
  <si>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</si>
  <si>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</si>
  <si>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</si>
  <si>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</si>
  <si>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</si>
  <si>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</si>
  <si>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</si>
  <si>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</si>
  <si>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</si>
  <si>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</si>
  <si>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</si>
  <si>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</si>
  <si>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</si>
  <si>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</si>
  <si>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</si>
  <si>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</si>
  <si>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</si>
  <si>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</si>
  <si>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</si>
  <si>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</si>
  <si>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</si>
  <si>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</si>
  <si>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</si>
  <si>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</si>
  <si>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</si>
  <si>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</si>
  <si>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</si>
  <si>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</si>
  <si>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</si>
  <si>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</si>
  <si>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</si>
  <si>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</si>
  <si>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</si>
  <si>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</si>
  <si>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</si>
  <si>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</si>
  <si>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</si>
  <si>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</si>
  <si>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</si>
  <si>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</si>
  <si>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</si>
  <si>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</si>
  <si>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</si>
  <si>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</si>
  <si>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</si>
  <si>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</si>
  <si>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</si>
  <si>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</si>
  <si>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</si>
  <si>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</si>
  <si>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</si>
  <si>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</si>
  <si>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</si>
  <si>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</si>
  <si>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</si>
  <si>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</si>
  <si>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</si>
  <si>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</si>
  <si>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</si>
  <si>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</si>
  <si>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</si>
  <si>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</si>
  <si>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</si>
  <si>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</si>
  <si>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</si>
  <si>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</si>
  <si>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</si>
  <si>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</si>
  <si>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</si>
  <si>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</si>
  <si>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</si>
  <si>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</si>
  <si>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</si>
  <si>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</si>
  <si>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</si>
  <si>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</si>
  <si>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</si>
  <si>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</si>
  <si>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</si>
  <si>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</si>
  <si>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</si>
  <si>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</si>
  <si>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</si>
  <si>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</si>
  <si>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</si>
  <si>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</si>
  <si>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</si>
  <si>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</si>
  <si>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</si>
  <si>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</si>
  <si>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</si>
  <si>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</si>
  <si>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</si>
  <si>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</si>
  <si>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</si>
  <si>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</si>
  <si>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</si>
  <si>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</si>
  <si>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</si>
  <si>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</si>
  <si>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</si>
  <si>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</si>
  <si>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</si>
  <si>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</si>
  <si>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</si>
  <si>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</si>
  <si>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</si>
  <si>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</si>
  <si>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</si>
  <si>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</si>
  <si>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</si>
  <si>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</si>
  <si>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</si>
  <si>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</si>
  <si>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</si>
  <si>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</si>
  <si>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</si>
  <si>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</si>
  <si>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</si>
  <si>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</si>
  <si>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</si>
  <si>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</si>
  <si>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</si>
  <si>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</si>
  <si>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</si>
  <si>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</si>
  <si>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</si>
  <si>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</si>
  <si>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</si>
  <si>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</si>
  <si>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</si>
  <si>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</si>
  <si>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</si>
  <si>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</si>
  <si>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</si>
  <si>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</si>
  <si>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</si>
  <si>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</si>
  <si>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</si>
  <si>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</si>
  <si>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</si>
  <si>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</si>
  <si>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</si>
  <si>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</si>
  <si>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</si>
  <si>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</si>
  <si>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</si>
  <si>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</si>
  <si>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</si>
  <si>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</si>
  <si>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</si>
  <si>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</si>
  <si>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</si>
  <si>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</si>
  <si>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</si>
  <si>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</si>
  <si>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</si>
  <si>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</si>
  <si>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</si>
  <si>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</si>
  <si>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</si>
  <si>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</si>
  <si>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</si>
  <si>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</si>
  <si>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</si>
  <si>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</si>
  <si>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</si>
  <si>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</si>
  <si>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</si>
  <si>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</si>
  <si>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</si>
  <si>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</si>
  <si>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</si>
  <si>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</si>
  <si>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</si>
  <si>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</si>
  <si>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</si>
  <si>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</si>
  <si>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</si>
  <si>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</si>
  <si>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</si>
  <si>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</si>
  <si>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</si>
  <si>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</si>
  <si>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</si>
  <si>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</si>
  <si>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</si>
  <si>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</si>
  <si>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</si>
  <si>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</si>
  <si>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</si>
  <si>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</si>
  <si>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</si>
  <si>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</si>
  <si>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</si>
  <si>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</si>
  <si>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</si>
  <si>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</si>
  <si>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</si>
  <si>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</si>
  <si>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</si>
  <si>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</si>
  <si>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</si>
  <si>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</si>
  <si>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</si>
  <si>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</si>
  <si>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</si>
  <si>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</si>
  <si>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</si>
  <si>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</si>
  <si>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</si>
  <si>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</si>
  <si>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</si>
  <si>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</si>
  <si>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</si>
  <si>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</si>
  <si>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</si>
  <si>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</si>
  <si>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</si>
  <si>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</si>
  <si>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</si>
  <si>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</si>
  <si>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</si>
  <si>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</si>
  <si>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</si>
  <si>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</si>
  <si>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</si>
  <si>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</si>
  <si>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</si>
  <si>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</si>
  <si>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</si>
  <si>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</si>
  <si>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</si>
  <si>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</si>
  <si>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</si>
  <si>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</si>
  <si>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</si>
  <si>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</si>
  <si>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</si>
  <si>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</si>
  <si>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</si>
  <si>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</si>
  <si>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</si>
  <si>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</si>
  <si>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</si>
  <si>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</si>
  <si>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</si>
  <si>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</si>
  <si>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</si>
  <si>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</si>
  <si>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</si>
  <si>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</si>
  <si>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</si>
  <si>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</si>
  <si>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</si>
  <si>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</si>
  <si>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</si>
  <si>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</si>
  <si>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</si>
  <si>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</si>
  <si>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</si>
  <si>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</si>
  <si>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</si>
  <si>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</si>
  <si>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</si>
  <si>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</si>
  <si>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</si>
  <si>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</si>
  <si>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</si>
  <si>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</si>
  <si>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</si>
  <si>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</si>
  <si>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</si>
  <si>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</si>
  <si>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</si>
  <si>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</si>
  <si>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</si>
  <si>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</si>
  <si>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</si>
  <si>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</si>
  <si>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</si>
  <si>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</si>
  <si>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</si>
  <si>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</si>
  <si>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</si>
  <si>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</si>
  <si>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</si>
  <si>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</si>
  <si>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</si>
  <si>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</si>
  <si>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</si>
  <si>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</si>
  <si>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</si>
  <si>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</si>
  <si>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</si>
  <si>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</si>
  <si>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</si>
  <si>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</si>
  <si>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</si>
  <si>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</si>
  <si>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</si>
  <si>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</si>
  <si>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</si>
  <si>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</si>
  <si>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</si>
  <si>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</si>
  <si>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</si>
  <si>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</si>
  <si>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</si>
  <si>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</si>
  <si>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</si>
  <si>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</si>
  <si>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</si>
  <si>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</si>
  <si>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</si>
  <si>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</si>
  <si>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</si>
  <si>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</si>
  <si>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</si>
  <si>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</si>
  <si>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</si>
  <si>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</si>
  <si>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</si>
  <si>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</si>
  <si>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</si>
  <si>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</si>
  <si>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</si>
  <si>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</si>
  <si>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</si>
  <si>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</si>
  <si>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</si>
  <si>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</si>
  <si>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</si>
  <si>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</si>
  <si>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</si>
  <si>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</si>
  <si>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</si>
  <si>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</si>
  <si>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</si>
  <si>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</si>
  <si>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</si>
  <si>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</si>
  <si>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</si>
  <si>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</si>
  <si>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</si>
  <si>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</si>
  <si>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</si>
  <si>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</si>
  <si>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</si>
  <si>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</si>
  <si>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</si>
  <si>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</si>
  <si>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</si>
  <si>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</si>
  <si>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</si>
  <si>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</si>
  <si>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</si>
  <si>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</si>
  <si>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</si>
  <si>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</si>
  <si>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</si>
  <si>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</si>
  <si>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</si>
  <si>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</si>
  <si>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</si>
  <si>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</si>
  <si>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</si>
  <si>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</si>
  <si>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</si>
  <si>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</si>
  <si>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</si>
  <si>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</si>
  <si>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</si>
  <si>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</si>
  <si>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</si>
  <si>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</si>
  <si>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</si>
  <si>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</si>
  <si>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</si>
  <si>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</si>
  <si>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</si>
  <si>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</si>
  <si>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</si>
  <si>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</si>
  <si>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</si>
  <si>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</si>
  <si>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</si>
  <si>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</si>
  <si>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</si>
  <si>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</si>
  <si>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</si>
  <si>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</si>
  <si>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</si>
  <si>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</si>
  <si>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</si>
  <si>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</si>
  <si>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</si>
  <si>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</si>
  <si>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</si>
  <si>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</si>
  <si>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</si>
  <si>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</si>
  <si>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</si>
  <si>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</si>
  <si>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</si>
  <si>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</si>
  <si>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</si>
  <si>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</si>
  <si>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</si>
  <si>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</si>
  <si>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</si>
  <si>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</si>
  <si>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</si>
  <si>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</si>
  <si>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</si>
  <si>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</si>
  <si>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</si>
  <si>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</si>
  <si>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</si>
  <si>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</si>
  <si>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</si>
  <si>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</si>
  <si>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</si>
  <si>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</si>
  <si>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</si>
  <si>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</si>
  <si>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</si>
  <si>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</si>
  <si>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</si>
  <si>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</si>
  <si>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</si>
  <si>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</si>
  <si>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</si>
  <si>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</si>
  <si>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</si>
  <si>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</si>
  <si>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</si>
  <si>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</si>
  <si>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</si>
  <si>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</si>
  <si>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</si>
  <si>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</si>
  <si>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</si>
  <si>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</si>
  <si>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</si>
  <si>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</si>
  <si>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</si>
  <si>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</si>
  <si>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</si>
  <si>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</si>
  <si>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</si>
  <si>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</si>
  <si>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</si>
  <si>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</si>
  <si>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</si>
  <si>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</si>
  <si>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</si>
  <si>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</si>
  <si>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</si>
  <si>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</si>
  <si>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</si>
  <si>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</si>
  <si>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</si>
  <si>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</si>
  <si>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</si>
  <si>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</si>
  <si>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</si>
  <si>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</si>
  <si>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</si>
  <si>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</si>
  <si>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</si>
  <si>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</si>
  <si>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</si>
  <si>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</si>
  <si>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</si>
  <si>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</si>
  <si>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</si>
  <si>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</si>
  <si>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</si>
  <si>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</si>
  <si>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</si>
  <si>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</si>
  <si>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</si>
  <si>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</si>
  <si>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</si>
  <si>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</si>
  <si>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</si>
  <si>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</si>
  <si>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</si>
  <si>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</si>
  <si>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</si>
  <si>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</si>
  <si>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</si>
  <si>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</si>
  <si>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</si>
  <si>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</si>
  <si>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</si>
  <si>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</si>
  <si>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</si>
  <si>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</si>
  <si>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</si>
  <si>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</si>
  <si>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</si>
  <si>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</si>
  <si>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</si>
  <si>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</si>
  <si>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</si>
  <si>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</si>
  <si>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</si>
  <si>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</si>
  <si>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</si>
  <si>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</si>
  <si>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</si>
  <si>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</si>
  <si>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</si>
  <si>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</si>
  <si>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</si>
  <si>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</si>
  <si>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</si>
  <si>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</si>
  <si>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</si>
  <si>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</si>
  <si>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</si>
  <si>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</si>
  <si>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</si>
  <si>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</si>
  <si>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</si>
  <si>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</si>
  <si>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</si>
  <si>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</si>
  <si>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</si>
  <si>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</si>
  <si>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</si>
  <si>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</si>
  <si>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</si>
  <si>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</si>
  <si>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</si>
  <si>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</si>
  <si>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</si>
  <si>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</si>
  <si>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</si>
  <si>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</si>
  <si>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</si>
  <si>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</si>
  <si>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</si>
  <si>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</si>
  <si>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</si>
  <si>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</si>
  <si>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</si>
  <si>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</si>
  <si>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</si>
  <si>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</si>
  <si>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</si>
  <si>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</si>
  <si>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</si>
  <si>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</si>
  <si>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</si>
  <si>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</si>
  <si>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</si>
  <si>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</si>
  <si>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</si>
  <si>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</si>
  <si>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</si>
  <si>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</si>
  <si>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</si>
  <si>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</si>
  <si>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</si>
  <si>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</si>
  <si>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</si>
  <si>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</si>
  <si>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</si>
  <si>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</si>
  <si>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</si>
  <si>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</si>
  <si>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</si>
  <si>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</si>
  <si>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</si>
  <si>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</si>
  <si>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</si>
  <si>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</si>
  <si>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</si>
  <si>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</si>
  <si>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</si>
  <si>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</si>
  <si>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</si>
  <si>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</si>
  <si>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</si>
  <si>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</si>
  <si>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</si>
  <si>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</si>
  <si>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</si>
  <si>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</si>
  <si>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</si>
  <si>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</si>
  <si>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</si>
  <si>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</si>
  <si>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</si>
  <si>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</si>
  <si>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</si>
  <si>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</si>
  <si>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</si>
  <si>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</si>
  <si>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</si>
  <si>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</si>
  <si>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</si>
  <si>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</si>
  <si>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</si>
  <si>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</si>
  <si>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</si>
  <si>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</si>
  <si>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</si>
  <si>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</si>
  <si>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</si>
  <si>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</si>
  <si>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</si>
  <si>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</si>
  <si>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</si>
  <si>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</si>
  <si>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</si>
  <si>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</si>
  <si>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</si>
  <si>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</si>
  <si>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</si>
  <si>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</si>
  <si>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</si>
  <si>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</si>
  <si>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</si>
  <si>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</si>
  <si>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</si>
  <si>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</si>
  <si>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</si>
  <si>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</si>
  <si>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</si>
  <si>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</si>
  <si>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</si>
  <si>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</si>
  <si>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</si>
  <si>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</si>
  <si>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</si>
  <si>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</si>
  <si>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</si>
  <si>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</si>
  <si>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</si>
  <si>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</si>
  <si>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</si>
  <si>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</si>
  <si>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</si>
  <si>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</si>
  <si>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</si>
  <si>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</si>
  <si>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</si>
  <si>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</si>
  <si>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</si>
  <si>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</si>
  <si>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</si>
  <si>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</si>
  <si>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</si>
  <si>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</si>
  <si>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</si>
  <si>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</si>
  <si>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</si>
  <si>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</si>
  <si>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</si>
  <si>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</si>
  <si>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</si>
  <si>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</si>
  <si>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</si>
  <si>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</si>
  <si>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</si>
  <si>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</si>
  <si>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</si>
  <si>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</si>
  <si>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</si>
  <si>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</si>
  <si>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</si>
  <si>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</si>
  <si>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</si>
  <si>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</si>
  <si>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</si>
  <si>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</si>
  <si>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</si>
  <si>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</si>
  <si>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</si>
  <si>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</si>
  <si>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</si>
  <si>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</si>
  <si>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</si>
  <si>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</si>
  <si>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</si>
  <si>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</si>
  <si>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</si>
  <si>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</si>
  <si>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</si>
  <si>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</si>
  <si>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</si>
  <si>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</si>
  <si>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</si>
  <si>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</si>
  <si>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</si>
  <si>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</si>
  <si>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</si>
  <si>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</si>
  <si>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</si>
  <si>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</si>
  <si>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</si>
  <si>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</si>
  <si>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</si>
  <si>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</si>
  <si>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</si>
  <si>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</si>
  <si>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</si>
  <si>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</si>
  <si>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</si>
  <si>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</si>
  <si>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</si>
  <si>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</si>
  <si>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</si>
  <si>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</si>
  <si>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</si>
  <si>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</si>
  <si>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</si>
  <si>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</si>
  <si>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</si>
  <si>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</si>
  <si>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</si>
  <si>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</si>
  <si>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</si>
  <si>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</si>
  <si>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</si>
  <si>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</si>
  <si>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</si>
  <si>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</si>
  <si>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</si>
  <si>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</si>
  <si>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</si>
  <si>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</si>
  <si>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</si>
  <si>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</si>
  <si>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</si>
  <si>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</si>
  <si>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</si>
  <si>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</si>
  <si>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</si>
  <si>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</si>
  <si>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</si>
  <si>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</si>
  <si>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</si>
  <si>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</si>
  <si>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</si>
  <si>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</si>
  <si>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</si>
  <si>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</si>
  <si>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</si>
  <si>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</si>
  <si>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</si>
  <si>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</si>
  <si>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</si>
  <si>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</si>
  <si>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</si>
  <si>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</si>
  <si>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</si>
  <si>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</si>
  <si>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</si>
  <si>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</si>
  <si>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</si>
  <si>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</si>
  <si>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</si>
  <si>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</si>
  <si>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</si>
  <si>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</si>
  <si>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</si>
  <si>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</si>
  <si>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</si>
  <si>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</si>
  <si>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</si>
  <si>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</si>
  <si>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</si>
  <si>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</si>
  <si>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</si>
  <si>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</si>
  <si>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</si>
  <si>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</si>
  <si>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</si>
  <si>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</si>
  <si>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</si>
  <si>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</si>
  <si>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</si>
  <si>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</si>
  <si>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</si>
  <si>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</si>
  <si>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</si>
  <si>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</si>
  <si>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</si>
  <si>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</si>
  <si>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</si>
  <si>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</si>
  <si>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</si>
  <si>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</si>
  <si>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</si>
  <si>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</si>
  <si>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</si>
  <si>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</si>
  <si>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</si>
  <si>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</si>
  <si>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</si>
  <si>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</si>
  <si>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</si>
  <si>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</si>
  <si>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</si>
  <si>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</si>
  <si>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</si>
  <si>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</si>
  <si>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</si>
  <si>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</si>
  <si>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</si>
  <si>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</si>
  <si>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</si>
  <si>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</si>
  <si>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</si>
  <si>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</si>
  <si>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</si>
  <si>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</si>
  <si>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</si>
  <si>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</si>
  <si>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</si>
  <si>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</si>
  <si>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</si>
  <si>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</si>
  <si>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</si>
  <si>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</si>
  <si>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</si>
  <si>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</si>
  <si>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</si>
  <si>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</si>
  <si>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</si>
  <si>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</si>
  <si>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</si>
  <si>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</si>
  <si>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</si>
  <si>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</si>
  <si>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</si>
  <si>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</si>
  <si>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</si>
  <si>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</si>
  <si>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</si>
  <si>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</si>
  <si>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</si>
  <si>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</si>
  <si>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</si>
  <si>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</si>
  <si>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</si>
  <si>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</si>
  <si>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</si>
  <si>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</si>
  <si>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</si>
  <si>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</si>
  <si>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</si>
  <si>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</si>
  <si>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</si>
  <si>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</si>
  <si>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</si>
  <si>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</si>
  <si>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</si>
  <si>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</si>
  <si>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</si>
  <si>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</si>
  <si>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</si>
  <si>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</si>
  <si>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</si>
  <si>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</si>
  <si>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</si>
  <si>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</si>
  <si>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</si>
  <si>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</si>
  <si>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</si>
  <si>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</si>
  <si>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</si>
  <si>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</si>
  <si>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</si>
  <si>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</si>
  <si>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</si>
  <si>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</si>
  <si>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</si>
  <si>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</si>
  <si>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</si>
  <si>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</si>
  <si>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</si>
  <si>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</si>
  <si>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</si>
  <si>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</si>
  <si>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</si>
  <si>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</si>
  <si>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</si>
  <si>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</si>
  <si>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</si>
  <si>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</si>
  <si>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</si>
  <si>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</si>
  <si>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</si>
  <si>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</si>
  <si>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</si>
  <si>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</si>
  <si>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</si>
  <si>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</si>
  <si>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</si>
  <si>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</si>
  <si>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</si>
  <si>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</si>
  <si>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</si>
  <si>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</si>
  <si>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</si>
  <si>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</si>
  <si>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</si>
  <si>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</si>
  <si>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</si>
  <si>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</si>
  <si>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</si>
  <si>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</si>
  <si>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</si>
  <si>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</si>
  <si>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</si>
  <si>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</si>
  <si>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</si>
  <si>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</si>
  <si>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</si>
  <si>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</si>
  <si>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</si>
  <si>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</si>
  <si>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</si>
  <si>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</si>
  <si>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</si>
  <si>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</si>
  <si>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</si>
  <si>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</si>
  <si>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</si>
  <si>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</si>
  <si>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</si>
  <si>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</si>
  <si>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</si>
  <si>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</si>
  <si>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</si>
  <si>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</si>
  <si>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</si>
  <si>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</si>
  <si>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</si>
  <si>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</si>
  <si>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</si>
  <si>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</si>
  <si>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</si>
  <si>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</si>
  <si>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</si>
  <si>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</si>
  <si>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</si>
  <si>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</si>
  <si>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</si>
  <si>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</si>
  <si>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</si>
  <si>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</si>
  <si>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</si>
  <si>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</si>
  <si>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</si>
  <si>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</si>
  <si>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</si>
  <si>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</si>
  <si>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</si>
  <si>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</si>
  <si>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</si>
  <si>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</si>
  <si>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</si>
  <si>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</si>
  <si>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</si>
  <si>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</si>
  <si>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</si>
  <si>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</si>
  <si>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</si>
  <si>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</si>
  <si>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</si>
  <si>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</si>
  <si>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</si>
  <si>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</si>
  <si>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</si>
  <si>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</si>
  <si>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</si>
  <si>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</si>
  <si>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</si>
  <si>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</si>
  <si>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</si>
  <si>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</si>
  <si>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</si>
  <si>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</si>
  <si>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</si>
  <si>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</si>
  <si>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</si>
  <si>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</si>
  <si>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</si>
  <si>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</si>
  <si>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</si>
  <si>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</si>
  <si>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</si>
  <si>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</si>
  <si>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</si>
  <si>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</si>
  <si>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</si>
  <si>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</si>
  <si>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</si>
  <si>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</si>
  <si>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</si>
  <si>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</si>
  <si>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</si>
  <si>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</si>
  <si>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</si>
  <si>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</si>
  <si>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</si>
  <si>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</si>
  <si>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</si>
  <si>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</si>
  <si>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</si>
  <si>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</si>
  <si>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</si>
  <si>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</si>
  <si>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</si>
  <si>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</si>
  <si>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</si>
  <si>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</si>
  <si>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</si>
  <si>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</si>
  <si>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</si>
  <si>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</si>
  <si>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</si>
  <si>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</si>
  <si>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</si>
  <si>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</si>
  <si>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</si>
  <si>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</si>
  <si>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</si>
  <si>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</si>
  <si>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</si>
  <si>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</si>
  <si>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</si>
  <si>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</si>
  <si>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</si>
  <si>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</si>
  <si>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</si>
  <si>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</si>
  <si>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</si>
  <si>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</si>
  <si>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</si>
  <si>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</si>
  <si>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</si>
  <si>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</si>
  <si>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</si>
  <si>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</si>
  <si>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</si>
  <si>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</si>
  <si>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</si>
  <si>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</si>
  <si>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</si>
  <si>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</si>
  <si>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</si>
  <si>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</si>
  <si>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</si>
  <si>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</si>
  <si>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</si>
  <si>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</si>
  <si>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</si>
  <si>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</si>
  <si>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</si>
  <si>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</si>
  <si>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</si>
  <si>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</si>
  <si>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</si>
  <si>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</si>
  <si>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</si>
  <si>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</si>
  <si>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</si>
  <si>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</si>
  <si>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</si>
  <si>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</si>
  <si>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</si>
  <si>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</si>
  <si>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</si>
  <si>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</si>
  <si>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</si>
  <si>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</si>
  <si>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</si>
  <si>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</si>
  <si>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</si>
  <si>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</si>
  <si>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</si>
  <si>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</si>
  <si>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</si>
  <si>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</si>
  <si>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</si>
  <si>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</si>
  <si>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</si>
  <si>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</si>
  <si>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</si>
  <si>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</si>
  <si>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</si>
  <si>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</si>
  <si>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</si>
  <si>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</si>
  <si>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</si>
  <si>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</si>
  <si>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</si>
  <si>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</si>
  <si>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</si>
  <si>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</si>
  <si>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</si>
  <si>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</si>
  <si>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</si>
  <si>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</si>
  <si>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</si>
  <si>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</si>
  <si>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</si>
  <si>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</si>
  <si>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</si>
  <si>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</si>
  <si>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</si>
  <si>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</si>
  <si>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</si>
  <si>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</si>
  <si>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</si>
  <si>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</si>
  <si>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</si>
  <si>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</si>
  <si>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</si>
  <si>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</si>
  <si>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</si>
  <si>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</si>
  <si>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</si>
  <si>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</si>
  <si>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</si>
  <si>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</si>
  <si>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</si>
  <si>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</si>
  <si>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</si>
  <si>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</si>
  <si>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</si>
  <si>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</si>
  <si>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</si>
  <si>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</si>
  <si>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</si>
  <si>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</si>
  <si>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</si>
  <si>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</si>
  <si>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</si>
  <si>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</si>
  <si>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</si>
  <si>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</si>
  <si>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</si>
  <si>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</si>
  <si>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</si>
  <si>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</si>
  <si>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</si>
  <si>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</si>
  <si>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</si>
  <si>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</si>
  <si>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</si>
  <si>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</si>
  <si>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</si>
  <si>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</si>
  <si>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</si>
  <si>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</si>
  <si>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</si>
  <si>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</si>
  <si>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</si>
  <si>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</si>
  <si>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</si>
  <si>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</si>
  <si>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</si>
  <si>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</si>
  <si>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</si>
  <si>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</si>
  <si>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</si>
  <si>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</si>
  <si>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</si>
  <si>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</si>
  <si>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</si>
  <si>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</si>
  <si>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</si>
  <si>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</si>
  <si>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</si>
  <si>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</si>
  <si>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</si>
  <si>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</si>
  <si>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</si>
  <si>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</si>
  <si>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</si>
  <si>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</si>
  <si>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</si>
  <si>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</si>
  <si>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</si>
  <si>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</si>
  <si>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</si>
  <si>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</si>
  <si>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</si>
  <si>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</si>
  <si>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</si>
  <si>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</si>
  <si>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</si>
  <si>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</si>
  <si>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</si>
  <si>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</si>
  <si>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</si>
  <si>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</si>
  <si>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</si>
  <si>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</si>
  <si>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</si>
  <si>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</si>
  <si>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</si>
  <si>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</si>
  <si>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</si>
  <si>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</si>
  <si>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</si>
  <si>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</si>
  <si>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</si>
  <si>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</si>
  <si>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</si>
  <si>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</si>
  <si>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</si>
  <si>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</si>
  <si>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</si>
  <si>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</si>
  <si>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</si>
  <si>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</si>
  <si>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</si>
  <si>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</si>
  <si>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</si>
  <si>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</si>
  <si>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</si>
  <si>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</si>
  <si>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</si>
  <si>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</si>
  <si>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</si>
  <si>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</si>
  <si>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</si>
  <si>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</si>
  <si>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</si>
  <si>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</si>
  <si>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</si>
  <si>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</si>
  <si>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</si>
  <si>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</si>
  <si>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</si>
  <si>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</si>
  <si>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</si>
  <si>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</si>
  <si>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</si>
  <si>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</si>
  <si>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</si>
  <si>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</si>
  <si>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</si>
  <si>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</si>
  <si>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</si>
  <si>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</si>
  <si>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</si>
  <si>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</si>
  <si>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</si>
  <si>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</si>
  <si>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</si>
  <si>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</si>
  <si>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</si>
  <si>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</si>
  <si>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</si>
  <si>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</si>
  <si>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</si>
  <si>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</si>
  <si>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</si>
  <si>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</si>
  <si>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</si>
  <si>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</si>
  <si>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</si>
  <si>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</si>
  <si>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</si>
  <si>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</si>
  <si>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</si>
  <si>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</si>
  <si>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</si>
  <si>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</si>
  <si>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</si>
  <si>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</si>
  <si>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</si>
  <si>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</si>
  <si>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</si>
  <si>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</si>
  <si>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</si>
  <si>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</si>
  <si>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</si>
  <si>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</si>
  <si>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</si>
  <si>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</si>
  <si>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</si>
  <si>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</si>
  <si>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</si>
  <si>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</si>
  <si>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</si>
  <si>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</si>
  <si>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</si>
  <si>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</si>
  <si>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</si>
  <si>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</si>
  <si>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</si>
  <si>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</si>
  <si>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</si>
  <si>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</si>
  <si>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</si>
  <si>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</si>
  <si>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</si>
  <si>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</si>
  <si>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</si>
  <si>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</si>
  <si>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</si>
  <si>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</si>
  <si>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</si>
  <si>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</si>
  <si>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</si>
  <si>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</si>
  <si>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</si>
  <si>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</si>
  <si>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</si>
  <si>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</si>
  <si>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</si>
  <si>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</si>
  <si>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</si>
  <si>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</si>
  <si>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</si>
  <si>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</si>
  <si>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</si>
  <si>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</si>
  <si>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</si>
  <si>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</si>
  <si>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</si>
  <si>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</si>
  <si>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</si>
  <si>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</si>
  <si>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</si>
  <si>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</si>
  <si>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</si>
  <si>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</si>
  <si>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</si>
  <si>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</si>
  <si>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</si>
  <si>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</si>
  <si>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</si>
  <si>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</si>
  <si>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</si>
  <si>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</si>
  <si>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</si>
  <si>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</si>
  <si>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</si>
  <si>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</si>
  <si>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</si>
  <si>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</si>
  <si>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</si>
  <si>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</si>
  <si>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</si>
  <si>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</si>
  <si>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</si>
  <si>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</si>
  <si>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</si>
  <si>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</si>
  <si>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</si>
  <si>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</si>
  <si>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</si>
  <si>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</si>
  <si>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</si>
  <si>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</si>
  <si>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</si>
  <si>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</si>
  <si>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</si>
  <si>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</si>
  <si>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</si>
  <si>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</si>
  <si>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</si>
  <si>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</si>
  <si>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</si>
  <si>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</si>
  <si>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</si>
  <si>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</si>
  <si>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</si>
  <si>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</si>
  <si>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</si>
  <si>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</si>
  <si>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</si>
  <si>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</si>
  <si>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</si>
  <si>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</si>
  <si>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</si>
  <si>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</si>
  <si>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</si>
  <si>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</si>
  <si>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</si>
  <si>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</si>
  <si>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</si>
  <si>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</si>
  <si>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</si>
  <si>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</si>
  <si>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</si>
  <si>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</si>
  <si>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</si>
  <si>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</si>
  <si>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</si>
  <si>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</si>
  <si>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</si>
  <si>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</si>
  <si>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</si>
  <si>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</si>
  <si>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</si>
  <si>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</si>
  <si>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</si>
  <si>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</si>
  <si>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</si>
  <si>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</si>
  <si>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</si>
  <si>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</si>
  <si>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</si>
  <si>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</si>
  <si>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</si>
  <si>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</si>
  <si>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</si>
  <si>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</si>
  <si>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</si>
  <si>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</si>
  <si>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</si>
  <si>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</si>
  <si>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</si>
  <si>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</si>
  <si>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</si>
  <si>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</si>
  <si>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</si>
  <si>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</si>
  <si>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</si>
  <si>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</si>
  <si>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</si>
  <si>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</si>
  <si>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</si>
  <si>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</si>
  <si>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</si>
  <si>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</si>
  <si>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</si>
  <si>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</si>
  <si>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</si>
  <si>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</si>
  <si>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</si>
  <si>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</si>
  <si>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</si>
  <si>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</si>
  <si>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</si>
  <si>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</si>
  <si>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</si>
  <si>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</si>
  <si>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</si>
  <si>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</si>
  <si>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</si>
  <si>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</si>
  <si>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</si>
  <si>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</si>
  <si>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</si>
  <si>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</si>
  <si>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</si>
  <si>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</si>
  <si>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</si>
  <si>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</si>
  <si>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</si>
  <si>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</si>
  <si>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</si>
  <si>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</si>
  <si>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</si>
  <si>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</si>
  <si>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</si>
  <si>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</si>
  <si>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</si>
  <si>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</si>
  <si>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</si>
  <si>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</si>
  <si>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</si>
  <si>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</si>
  <si>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</si>
  <si>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</si>
  <si>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</si>
  <si>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</si>
  <si>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</si>
  <si>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</si>
  <si>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</si>
  <si>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</si>
  <si>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</si>
  <si>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</si>
  <si>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</si>
  <si>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</si>
  <si>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</si>
  <si>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</si>
  <si>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</si>
  <si>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</si>
  <si>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</si>
  <si>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</si>
  <si>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</si>
  <si>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</si>
  <si>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</si>
  <si>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</si>
  <si>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</si>
  <si>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</si>
  <si>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</si>
  <si>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</si>
  <si>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</si>
  <si>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</si>
  <si>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</si>
  <si>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</si>
  <si>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</si>
  <si>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</si>
  <si>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</si>
  <si>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</si>
  <si>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</si>
  <si>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</si>
  <si>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</si>
  <si>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</si>
  <si>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</si>
  <si>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</si>
  <si>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</si>
  <si>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</si>
  <si>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</si>
  <si>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</si>
  <si>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</si>
  <si>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</si>
  <si>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</si>
  <si>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</si>
  <si>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</si>
  <si>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</si>
  <si>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</si>
  <si>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</si>
  <si>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</si>
  <si>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</si>
  <si>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</si>
  <si>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</si>
  <si>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</si>
  <si>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</si>
  <si>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</si>
  <si>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</si>
  <si>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</si>
  <si>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</si>
  <si>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</si>
  <si>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</si>
  <si>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</si>
  <si>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</si>
  <si>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</si>
  <si>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</si>
  <si>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</si>
  <si>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</si>
  <si>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</si>
  <si>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</si>
  <si>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</si>
  <si>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</si>
  <si>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</si>
  <si>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</si>
  <si>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</si>
  <si>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</si>
  <si>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</si>
  <si>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</si>
  <si>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</si>
  <si>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</si>
  <si>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</si>
  <si>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</si>
  <si>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</si>
  <si>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</si>
  <si>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</si>
  <si>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</si>
  <si>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</si>
  <si>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</si>
  <si>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</si>
  <si>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</si>
  <si>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</si>
  <si>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</si>
  <si>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</si>
  <si>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</si>
  <si>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</si>
  <si>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</si>
  <si>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</si>
  <si>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</si>
  <si>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</si>
  <si>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</si>
  <si>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</si>
  <si>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</si>
  <si>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</si>
  <si>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</si>
  <si>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</si>
  <si>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</si>
  <si>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</si>
  <si>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</si>
  <si>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</si>
  <si>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</si>
  <si>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</si>
  <si>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</si>
  <si>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</si>
  <si>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</si>
  <si>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</si>
  <si>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</si>
  <si>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</si>
  <si>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</si>
  <si>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</si>
  <si>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</si>
  <si>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</si>
  <si>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</si>
  <si>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</si>
  <si>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</si>
  <si>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</si>
  <si>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</si>
  <si>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</si>
  <si>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</si>
  <si>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</si>
  <si>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</si>
  <si>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</si>
  <si>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</si>
  <si>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</si>
  <si>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</si>
  <si>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</si>
  <si>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</si>
  <si>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</si>
  <si>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</si>
  <si>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</si>
  <si>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</si>
  <si>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</si>
  <si>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</si>
  <si>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</si>
  <si>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</si>
  <si>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</si>
  <si>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</si>
  <si>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</si>
  <si>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</si>
  <si>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</si>
  <si>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</si>
  <si>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</si>
  <si>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</si>
  <si>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</si>
  <si>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</si>
  <si>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</si>
  <si>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</si>
  <si>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</si>
  <si>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</si>
  <si>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</si>
  <si>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</si>
  <si>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</si>
  <si>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</si>
  <si>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</si>
  <si>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</si>
  <si>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</si>
  <si>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</si>
  <si>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</si>
  <si>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</si>
  <si>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</si>
  <si>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</si>
  <si>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</si>
  <si>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</si>
  <si>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</si>
  <si>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</si>
  <si>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</si>
  <si>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</si>
  <si>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</si>
  <si>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</si>
  <si>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</si>
  <si>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</si>
  <si>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</si>
  <si>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</si>
  <si>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</si>
  <si>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</si>
  <si>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</si>
  <si>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</si>
  <si>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</si>
  <si>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</si>
  <si>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</si>
  <si>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</si>
  <si>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</si>
  <si>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</si>
  <si>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</si>
  <si>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</si>
  <si>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</si>
  <si>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</si>
  <si>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</si>
  <si>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</si>
  <si>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</si>
  <si>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</si>
  <si>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</si>
  <si>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</si>
  <si>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</si>
  <si>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</si>
  <si>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</si>
  <si>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</si>
  <si>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</si>
  <si>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</si>
  <si>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</si>
  <si>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</si>
  <si>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</si>
  <si>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</si>
  <si>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</si>
  <si>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</si>
  <si>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</si>
  <si>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</si>
  <si>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</si>
  <si>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</si>
  <si>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</si>
  <si>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</si>
  <si>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</si>
  <si>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</si>
  <si>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</si>
  <si>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</si>
  <si>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</si>
  <si>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</si>
  <si>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</si>
  <si>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</si>
  <si>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</si>
  <si>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</si>
  <si>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</si>
  <si>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</si>
  <si>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</si>
  <si>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</si>
  <si>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</si>
  <si>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</si>
  <si>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</si>
  <si>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</si>
  <si>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</si>
  <si>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</si>
  <si>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</si>
  <si>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</si>
  <si>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</si>
  <si>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</si>
  <si>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</si>
  <si>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</si>
  <si>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</si>
  <si>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</si>
  <si>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</si>
  <si>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</si>
  <si>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</si>
  <si>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</si>
  <si>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</si>
  <si>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</si>
  <si>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</si>
  <si>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</si>
  <si>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</si>
  <si>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</si>
  <si>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</si>
  <si>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</si>
  <si>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</si>
  <si>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</si>
  <si>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</si>
  <si>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</si>
  <si>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</si>
  <si>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</si>
  <si>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</si>
  <si>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</si>
  <si>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</si>
  <si>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</si>
  <si>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</si>
  <si>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</si>
  <si>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</si>
  <si>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</si>
  <si>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</si>
  <si>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</si>
  <si>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</si>
  <si>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</si>
  <si>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</si>
  <si>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</si>
  <si>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</si>
  <si>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</si>
  <si>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</si>
  <si>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</si>
  <si>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</si>
  <si>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</si>
  <si>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</si>
  <si>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</si>
  <si>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</si>
  <si>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</si>
  <si>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</si>
  <si>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</si>
  <si>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</si>
  <si>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</si>
  <si>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</si>
  <si>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</si>
  <si>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</si>
  <si>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</si>
  <si>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</si>
  <si>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</si>
  <si>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</si>
  <si>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</si>
  <si>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</si>
  <si>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</si>
  <si>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</si>
  <si>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</si>
  <si>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</si>
  <si>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</si>
  <si>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</si>
  <si>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</si>
  <si>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</si>
  <si>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</si>
  <si>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</si>
  <si>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</si>
  <si>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</si>
  <si>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</si>
  <si>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</si>
  <si>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</si>
  <si>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</si>
  <si>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</si>
  <si>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</si>
  <si>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</si>
  <si>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</si>
  <si>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</si>
  <si>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</si>
  <si>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</si>
  <si>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</si>
  <si>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</si>
  <si>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</si>
  <si>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</si>
  <si>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</si>
  <si>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</si>
  <si>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</si>
  <si>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</si>
  <si>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</si>
  <si>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</si>
  <si>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</si>
  <si>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</si>
  <si>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</si>
  <si>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</si>
  <si>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</si>
  <si>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</si>
  <si>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</si>
  <si>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</si>
  <si>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</si>
  <si>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</si>
  <si>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</si>
  <si>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</si>
  <si>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</si>
  <si>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</si>
  <si>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</si>
  <si>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</si>
  <si>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</si>
  <si>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</si>
  <si>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</si>
  <si>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</si>
  <si>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</si>
  <si>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</si>
  <si>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</si>
  <si>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</si>
  <si>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</si>
  <si>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</si>
  <si>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</si>
  <si>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</si>
  <si>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</si>
  <si>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</si>
  <si>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</si>
  <si>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</si>
  <si>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</si>
  <si>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</si>
  <si>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</si>
  <si>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</si>
  <si>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</si>
  <si>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</si>
  <si>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</si>
  <si>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</si>
  <si>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</si>
  <si>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</si>
  <si>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</si>
  <si>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</si>
  <si>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</si>
  <si>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</si>
  <si>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</si>
  <si>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</si>
  <si>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</si>
  <si>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</si>
  <si>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</si>
  <si>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</si>
  <si>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</si>
  <si>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</si>
  <si>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</si>
  <si>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</si>
  <si>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</si>
  <si>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</si>
  <si>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</si>
  <si>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</si>
  <si>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</si>
  <si>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</si>
  <si>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</si>
  <si>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</si>
  <si>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</si>
  <si>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</si>
  <si>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</si>
  <si>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</si>
  <si>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</si>
  <si>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</si>
  <si>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</si>
  <si>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</si>
  <si>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</si>
  <si>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</si>
  <si>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</si>
  <si>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</si>
  <si>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</si>
  <si>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</si>
  <si>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</si>
  <si>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</si>
  <si>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</si>
  <si>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</si>
  <si>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</si>
  <si>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</si>
  <si>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</si>
  <si>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</si>
  <si>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</si>
  <si>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</si>
  <si>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</si>
  <si>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</si>
  <si>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</si>
  <si>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</si>
  <si>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</si>
  <si>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</si>
  <si>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</si>
  <si>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</si>
  <si>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</si>
  <si>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</si>
  <si>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</si>
  <si>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</si>
  <si>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</si>
  <si>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</si>
  <si>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</si>
  <si>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</si>
  <si>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</si>
  <si>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</si>
  <si>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</si>
  <si>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</si>
  <si>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</si>
  <si>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</si>
  <si>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</si>
  <si>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</si>
  <si>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</si>
  <si>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</si>
  <si>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</si>
  <si>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</si>
  <si>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</si>
  <si>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</si>
  <si>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</si>
  <si>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</si>
  <si>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</si>
  <si>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</si>
  <si>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</si>
  <si>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</si>
  <si>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</si>
  <si>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</si>
  <si>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</si>
  <si>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</si>
  <si>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</si>
  <si>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</si>
  <si>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</si>
  <si>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</si>
  <si>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</si>
  <si>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</si>
  <si>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</si>
  <si>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</si>
  <si>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</si>
  <si>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</si>
  <si>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</si>
  <si>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</si>
  <si>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</si>
  <si>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</si>
  <si>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</si>
  <si>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</si>
  <si>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</si>
  <si>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</si>
  <si>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</si>
  <si>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</si>
  <si>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</si>
  <si>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</si>
  <si>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</si>
  <si>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</si>
  <si>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</si>
  <si>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</si>
  <si>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</si>
  <si>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</si>
  <si>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</si>
  <si>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</si>
  <si>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</si>
  <si>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</si>
  <si>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</si>
  <si>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</si>
  <si>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</si>
  <si>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</si>
  <si>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</si>
  <si>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</si>
  <si>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</si>
  <si>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</si>
  <si>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</si>
  <si>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</si>
  <si>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</si>
  <si>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</si>
  <si>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</si>
  <si>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</si>
  <si>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</si>
  <si>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</si>
  <si>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</si>
  <si>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</si>
  <si>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</si>
  <si>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</si>
  <si>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</si>
  <si>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</si>
  <si>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</si>
  <si>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</si>
  <si>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</si>
  <si>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</si>
  <si>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</si>
  <si>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</si>
  <si>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</si>
  <si>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</si>
  <si>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</si>
  <si>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</si>
  <si>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</si>
  <si>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</si>
  <si>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</si>
  <si>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</si>
  <si>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</si>
  <si>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</si>
  <si>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</si>
  <si>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</si>
  <si>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</si>
  <si>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</si>
  <si>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</si>
  <si>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</si>
  <si>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</si>
  <si>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</si>
  <si>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</si>
  <si>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</si>
  <si>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</si>
  <si>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</si>
  <si>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</si>
  <si>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</si>
  <si>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</si>
  <si>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</si>
  <si>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</si>
  <si>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</si>
  <si>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</si>
  <si>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</si>
  <si>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</si>
  <si>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</si>
  <si>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</si>
  <si>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</si>
  <si>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</si>
  <si>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</si>
  <si>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</si>
  <si>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</si>
  <si>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</si>
  <si>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</si>
  <si>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</si>
  <si>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</si>
  <si>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</si>
  <si>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</si>
  <si>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</si>
  <si>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</si>
  <si>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</si>
  <si>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</si>
  <si>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</si>
  <si>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</si>
  <si>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</si>
  <si>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</si>
  <si>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</si>
  <si>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</si>
  <si>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</si>
  <si>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</si>
  <si>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</si>
  <si>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</si>
  <si>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</si>
  <si>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</si>
  <si>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</si>
  <si>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</si>
  <si>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</si>
  <si>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</si>
  <si>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</si>
  <si>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</si>
  <si>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</si>
  <si>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</si>
  <si>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</si>
  <si>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</si>
  <si>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</si>
  <si>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</si>
  <si>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</si>
  <si>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</si>
  <si>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</si>
  <si>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</si>
  <si>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</si>
  <si>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</si>
  <si>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</si>
  <si>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</si>
  <si>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</si>
  <si>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</si>
  <si>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</si>
  <si>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</si>
  <si>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</si>
  <si>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</si>
  <si>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</si>
  <si>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</si>
  <si>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</si>
  <si>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</si>
  <si>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</si>
  <si>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</si>
  <si>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</si>
  <si>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</si>
  <si>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</si>
  <si>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</si>
  <si>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</si>
  <si>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</si>
  <si>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</si>
  <si>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</si>
  <si>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</si>
  <si>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</si>
  <si>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</si>
  <si>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</si>
  <si>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</si>
  <si>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</si>
  <si>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</si>
  <si>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</si>
  <si>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</si>
  <si>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</si>
  <si>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</si>
  <si>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</si>
  <si>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</si>
  <si>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</si>
  <si>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</si>
  <si>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</si>
  <si>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</si>
  <si>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</si>
  <si>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</si>
  <si>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</si>
  <si>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</si>
  <si>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</si>
  <si>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</si>
  <si>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</si>
  <si>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</si>
  <si>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</si>
  <si>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</si>
  <si>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</si>
  <si>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</si>
  <si>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</si>
  <si>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</si>
  <si>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</si>
  <si>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</si>
  <si>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</si>
  <si>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</si>
  <si>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</si>
  <si>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</si>
  <si>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</si>
  <si>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</si>
  <si>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</si>
  <si>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</si>
  <si>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</si>
  <si>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</si>
  <si>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</si>
  <si>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</si>
  <si>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</si>
  <si>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</si>
  <si>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</si>
  <si>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</si>
  <si>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</si>
  <si>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</si>
  <si>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</si>
  <si>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</si>
  <si>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</si>
  <si>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</si>
  <si>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</si>
  <si>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</si>
  <si>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</si>
  <si>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</si>
  <si>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</si>
  <si>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</si>
  <si>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</si>
  <si>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</si>
  <si>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</si>
  <si>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</si>
  <si>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</si>
  <si>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</si>
  <si>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</si>
  <si>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</si>
  <si>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</si>
  <si>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</si>
  <si>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</si>
  <si>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</si>
  <si>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</si>
  <si>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</si>
  <si>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</si>
  <si>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</si>
  <si>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</si>
  <si>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</si>
  <si>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</si>
  <si>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</si>
  <si>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</si>
  <si>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</si>
  <si>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</si>
  <si>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</si>
  <si>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</si>
  <si>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</si>
  <si>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</si>
  <si>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</si>
  <si>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</si>
  <si>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</si>
  <si>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</si>
  <si>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</si>
  <si>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</si>
  <si>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</si>
  <si>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</si>
  <si>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</si>
  <si>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</si>
  <si>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</si>
  <si>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</si>
  <si>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</si>
  <si>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</si>
  <si>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</si>
  <si>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</si>
  <si>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</si>
  <si>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</si>
  <si>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</si>
  <si>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</si>
  <si>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</si>
  <si>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</si>
  <si>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</si>
  <si>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</si>
  <si>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</si>
  <si>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</si>
  <si>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</si>
  <si>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</si>
  <si>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</si>
  <si>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</si>
  <si>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</si>
  <si>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</si>
  <si>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</si>
  <si>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</si>
  <si>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</si>
  <si>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</si>
  <si>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</si>
  <si>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</si>
  <si>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</si>
  <si>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</si>
  <si>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</si>
  <si>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</si>
  <si>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</si>
  <si>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</si>
  <si>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</si>
  <si>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</si>
  <si>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</si>
  <si>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</si>
  <si>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</si>
  <si>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</si>
  <si>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</si>
  <si>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</si>
  <si>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</si>
  <si>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</si>
  <si>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</si>
  <si>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</si>
  <si>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</si>
  <si>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</si>
  <si>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</si>
  <si>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</si>
  <si>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</si>
  <si>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</si>
  <si>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</si>
  <si>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</si>
  <si>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</si>
  <si>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</si>
  <si>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</si>
  <si>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</si>
  <si>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</si>
  <si>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</si>
  <si>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</si>
  <si>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</si>
  <si>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</si>
  <si>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</si>
  <si>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</si>
  <si>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</si>
  <si>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</si>
  <si>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</si>
  <si>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</si>
  <si>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</si>
  <si>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</si>
  <si>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</si>
  <si>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</si>
  <si>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</si>
  <si>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</si>
  <si>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</si>
  <si>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</si>
  <si>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</si>
  <si>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</si>
  <si>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</si>
  <si>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</si>
  <si>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</si>
  <si>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</si>
  <si>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</si>
  <si>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</si>
  <si>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</si>
  <si>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</si>
  <si>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</si>
  <si>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</si>
  <si>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</si>
  <si>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</si>
  <si>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</si>
  <si>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</si>
  <si>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</si>
  <si>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</si>
  <si>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</si>
  <si>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</si>
  <si>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</si>
  <si>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</si>
  <si>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</si>
  <si>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</si>
  <si>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</si>
  <si>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</si>
  <si>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</si>
  <si>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</si>
  <si>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</si>
  <si>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</si>
  <si>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</si>
  <si>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</si>
  <si>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</si>
  <si>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</si>
  <si>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</si>
  <si>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</si>
  <si>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</si>
  <si>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</si>
  <si>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</si>
  <si>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</si>
  <si>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</si>
  <si>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</si>
  <si>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</si>
  <si>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</si>
  <si>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</si>
  <si>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</si>
  <si>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</si>
  <si>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</si>
  <si>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</si>
  <si>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</si>
  <si>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</si>
  <si>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</si>
  <si>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</si>
  <si>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</si>
  <si>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</si>
  <si>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</si>
  <si>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</si>
  <si>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</si>
  <si>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</si>
  <si>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</si>
  <si>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</si>
  <si>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</si>
  <si>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</si>
  <si>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</si>
  <si>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</si>
  <si>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</si>
  <si>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</si>
  <si>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</si>
  <si>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</si>
  <si>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</si>
  <si>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</si>
  <si>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</si>
  <si>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</si>
  <si>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</si>
  <si>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</si>
  <si>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</si>
  <si>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</si>
  <si>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</si>
  <si>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</si>
  <si>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</si>
  <si>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</si>
  <si>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</si>
  <si>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</si>
  <si>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</si>
  <si>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</si>
  <si>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</si>
  <si>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</si>
  <si>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</si>
  <si>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</si>
  <si>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</si>
  <si>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</si>
  <si>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</si>
  <si>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</si>
  <si>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</si>
  <si>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</si>
  <si>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</si>
  <si>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</si>
  <si>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</si>
  <si>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</si>
  <si>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</si>
  <si>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</si>
  <si>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</si>
  <si>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</si>
  <si>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</si>
  <si>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</si>
  <si>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</si>
  <si>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</si>
  <si>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</si>
  <si>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</si>
  <si>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</si>
  <si>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</si>
  <si>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</si>
  <si>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</si>
  <si>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</si>
  <si>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</si>
  <si>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</si>
  <si>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</si>
  <si>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</si>
  <si>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</si>
  <si>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</si>
  <si>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</si>
  <si>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</si>
  <si>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</si>
  <si>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</si>
  <si>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</si>
  <si>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</si>
  <si>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</si>
  <si>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</si>
  <si>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</si>
  <si>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</si>
  <si>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</si>
  <si>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</si>
  <si>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</si>
  <si>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</si>
  <si>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</si>
  <si>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</si>
  <si>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</si>
  <si>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</si>
  <si>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</si>
  <si>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</si>
  <si>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</si>
  <si>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</si>
  <si>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</si>
  <si>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</si>
  <si>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</si>
  <si>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</si>
  <si>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</si>
  <si>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</si>
  <si>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</si>
  <si>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</si>
  <si>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</si>
  <si>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</si>
  <si>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</si>
  <si>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</si>
  <si>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</si>
  <si>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</si>
  <si>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</si>
  <si>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</si>
  <si>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</si>
  <si>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</si>
  <si>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</si>
  <si>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</si>
  <si>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</si>
  <si>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</si>
  <si>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</si>
  <si>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</si>
  <si>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</si>
  <si>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</si>
  <si>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</si>
  <si>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</si>
  <si>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</si>
  <si>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</si>
  <si>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</si>
  <si>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</si>
  <si>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</si>
  <si>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</si>
  <si>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</si>
  <si>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</si>
  <si>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</si>
  <si>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</si>
  <si>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</si>
  <si>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</si>
  <si>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</si>
  <si>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</si>
  <si>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</si>
  <si>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</si>
  <si>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</si>
  <si>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</si>
  <si>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</si>
  <si>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</si>
  <si>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</si>
  <si>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</si>
  <si>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</si>
  <si>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</si>
  <si>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</si>
  <si>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</si>
  <si>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</si>
  <si>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</si>
  <si>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</si>
  <si>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</si>
  <si>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</si>
  <si>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</si>
  <si>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</si>
  <si>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</si>
  <si>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</si>
  <si>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</si>
  <si>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</si>
  <si>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</si>
  <si>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</si>
  <si>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</si>
  <si>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</si>
  <si>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</si>
  <si>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</si>
  <si>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</si>
  <si>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</si>
  <si>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</si>
  <si>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</si>
  <si>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</si>
  <si>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</si>
  <si>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</si>
  <si>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</si>
  <si>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</si>
  <si>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</si>
  <si>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</si>
  <si>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</si>
  <si>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</si>
  <si>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</si>
  <si>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</si>
  <si>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</si>
  <si>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</si>
  <si>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</si>
  <si>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</si>
  <si>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</si>
  <si>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</si>
  <si>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</si>
  <si>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</si>
  <si>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</si>
  <si>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</si>
  <si>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</si>
  <si>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</si>
  <si>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</si>
  <si>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</si>
  <si>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</si>
  <si>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</si>
  <si>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</si>
  <si>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</si>
  <si>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</si>
  <si>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</si>
  <si>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</si>
  <si>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</si>
  <si>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</si>
  <si>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</si>
  <si>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</si>
  <si>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</si>
  <si>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</si>
  <si>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</si>
  <si>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</si>
  <si>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</si>
  <si>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</si>
  <si>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</si>
  <si>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</si>
  <si>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</si>
  <si>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</si>
  <si>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</si>
  <si>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</si>
  <si>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</si>
  <si>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</si>
  <si>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</si>
  <si>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</si>
  <si>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</si>
  <si>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</si>
  <si>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</si>
  <si>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</si>
  <si>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</si>
  <si>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</si>
  <si>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</si>
  <si>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</si>
  <si>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</si>
  <si>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</si>
  <si>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</si>
  <si>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</si>
  <si>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</si>
  <si>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</si>
  <si>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</si>
  <si>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</si>
  <si>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</si>
  <si>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</si>
  <si>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</si>
  <si>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</si>
  <si>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</si>
  <si>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</si>
  <si>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</si>
  <si>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</si>
  <si>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</si>
  <si>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</si>
  <si>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</si>
  <si>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</si>
  <si>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</si>
  <si>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</si>
  <si>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</si>
  <si>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</si>
  <si>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</si>
  <si>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</si>
  <si>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</si>
  <si>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</si>
  <si>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</si>
  <si>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</si>
  <si>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</si>
  <si>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</si>
  <si>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</si>
  <si>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</si>
  <si>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</si>
  <si>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</si>
  <si>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</si>
  <si>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</si>
  <si>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</si>
  <si>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</si>
  <si>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</si>
  <si>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</si>
  <si>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</si>
  <si>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</si>
  <si>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</si>
  <si>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</si>
  <si>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</si>
  <si>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</si>
  <si>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</si>
  <si>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</si>
  <si>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</si>
  <si>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</si>
  <si>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</si>
  <si>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</si>
  <si>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</si>
  <si>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</si>
  <si>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</si>
  <si>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</si>
  <si>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</si>
  <si>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</si>
  <si>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</si>
  <si>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</si>
  <si>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</si>
  <si>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</si>
  <si>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</si>
  <si>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</si>
  <si>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</si>
  <si>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</si>
  <si>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</si>
  <si>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</si>
  <si>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</si>
  <si>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</si>
  <si>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</si>
  <si>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</si>
  <si>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</si>
  <si>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</si>
  <si>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</si>
  <si>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</si>
  <si>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</si>
  <si>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</si>
  <si>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</si>
  <si>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</si>
  <si>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</si>
  <si>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</si>
  <si>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</si>
  <si>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</si>
  <si>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</si>
  <si>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</si>
  <si>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</si>
  <si>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</si>
  <si>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</si>
  <si>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</si>
  <si>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</si>
  <si>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</si>
  <si>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</si>
  <si>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</si>
  <si>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</si>
  <si>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</si>
  <si>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</si>
  <si>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</si>
  <si>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</si>
  <si>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</si>
  <si>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</si>
  <si>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</si>
  <si>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</si>
  <si>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</si>
  <si>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</si>
  <si>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</si>
  <si>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</si>
  <si>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</si>
  <si>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</si>
  <si>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</si>
  <si>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</si>
  <si>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</si>
  <si>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</si>
  <si>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</si>
  <si>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</si>
  <si>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</si>
  <si>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</si>
  <si>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</si>
  <si>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</si>
  <si>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</si>
  <si>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</si>
  <si>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</si>
  <si>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</si>
  <si>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</si>
  <si>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</si>
  <si>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</si>
  <si>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</si>
  <si>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</si>
  <si>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</si>
  <si>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</si>
  <si>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</si>
  <si>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</si>
  <si>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</si>
  <si>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</si>
  <si>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</si>
  <si>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</si>
  <si>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</si>
  <si>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</si>
  <si>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</si>
  <si>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</si>
  <si>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</si>
  <si>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</si>
  <si>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</si>
  <si>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</si>
  <si>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</si>
  <si>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</si>
  <si>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</si>
  <si>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</si>
  <si>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</si>
  <si>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</si>
  <si>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</si>
  <si>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</si>
  <si>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</si>
  <si>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</si>
  <si>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</si>
  <si>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</si>
  <si>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</si>
  <si>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</si>
  <si>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</si>
  <si>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</si>
  <si>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</si>
  <si>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</si>
  <si>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</si>
  <si>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</si>
  <si>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</si>
  <si>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</si>
  <si>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</si>
  <si>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</si>
  <si>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</si>
  <si>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</si>
  <si>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</si>
  <si>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</si>
  <si>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</si>
  <si>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</si>
  <si>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</si>
  <si>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</si>
  <si>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</si>
  <si>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</si>
  <si>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</si>
  <si>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</si>
  <si>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</si>
  <si>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</si>
  <si>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</si>
  <si>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</si>
  <si>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</si>
  <si>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</si>
  <si>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</si>
  <si>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</si>
  <si>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</si>
  <si>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</si>
  <si>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</si>
  <si>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</si>
  <si>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</si>
  <si>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</si>
  <si>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</si>
  <si>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</si>
  <si>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</si>
  <si>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</si>
  <si>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</si>
  <si>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</si>
  <si>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</si>
  <si>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</si>
  <si>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</si>
  <si>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</si>
  <si>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</si>
  <si>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</si>
  <si>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</si>
  <si>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</si>
  <si>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</si>
  <si>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</si>
  <si>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</si>
  <si>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</si>
  <si>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</si>
  <si>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</si>
  <si>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</si>
  <si>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</si>
  <si>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</si>
  <si>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</si>
  <si>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</si>
  <si>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</si>
  <si>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</si>
  <si>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</si>
  <si>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</si>
  <si>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</si>
  <si>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</si>
  <si>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</si>
  <si>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</si>
  <si>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</si>
  <si>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</si>
  <si>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</si>
  <si>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</si>
  <si>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</si>
  <si>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</si>
  <si>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</si>
  <si>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</si>
  <si>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</si>
  <si>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</si>
  <si>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</si>
  <si>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</si>
  <si>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</si>
  <si>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</si>
  <si>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</si>
  <si>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</si>
  <si>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</si>
  <si>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</si>
  <si>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</si>
  <si>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</si>
  <si>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</si>
  <si>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</si>
  <si>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</si>
  <si>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</si>
  <si>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</si>
  <si>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</si>
  <si>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</si>
  <si>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</si>
  <si>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</si>
  <si>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</si>
  <si>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</si>
  <si>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</si>
  <si>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</si>
  <si>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</si>
  <si>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</si>
  <si>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</si>
  <si>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</si>
  <si>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</si>
  <si>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</si>
  <si>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</si>
  <si>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</si>
  <si>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</si>
  <si>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</si>
  <si>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</si>
  <si>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</si>
  <si>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</si>
  <si>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</si>
  <si>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</si>
  <si>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</si>
  <si>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</si>
  <si>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</si>
  <si>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</si>
  <si>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</si>
  <si>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</si>
  <si>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</si>
  <si>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</si>
  <si>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</si>
  <si>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</si>
  <si>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</si>
  <si>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</si>
  <si>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</si>
  <si>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</si>
  <si>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</si>
  <si>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</si>
  <si>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</si>
  <si>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</si>
  <si>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</si>
  <si>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</si>
  <si>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</si>
  <si>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</si>
  <si>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</si>
  <si>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</si>
  <si>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</si>
  <si>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</si>
  <si>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</si>
  <si>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</si>
  <si>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</si>
  <si>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</si>
  <si>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</si>
  <si>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</si>
  <si>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</si>
  <si>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</si>
  <si>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</si>
  <si>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</si>
  <si>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</si>
  <si>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</si>
  <si>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</si>
  <si>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</si>
  <si>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</si>
  <si>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</si>
  <si>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</si>
  <si>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</si>
  <si>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</si>
  <si>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</si>
  <si>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</si>
  <si>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</si>
  <si>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</si>
  <si>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</si>
  <si>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</si>
  <si>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</si>
  <si>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</si>
  <si>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</si>
  <si>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</si>
  <si>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</si>
  <si>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</si>
  <si>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</si>
  <si>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</si>
  <si>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</si>
  <si>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</si>
  <si>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</si>
  <si>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</si>
  <si>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</si>
  <si>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</si>
  <si>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</si>
  <si>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</si>
  <si>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</si>
  <si>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</si>
  <si>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</si>
  <si>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</si>
  <si>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</si>
  <si>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</si>
  <si>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</si>
  <si>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</si>
  <si>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</si>
  <si>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</si>
  <si>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</si>
  <si>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</si>
  <si>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</si>
  <si>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</si>
  <si>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</si>
  <si>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</si>
  <si>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</si>
  <si>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</si>
  <si>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</si>
  <si>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</si>
  <si>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</si>
  <si>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</si>
  <si>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</si>
  <si>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</si>
  <si>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</si>
  <si>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</si>
  <si>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</si>
  <si>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</si>
  <si>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</si>
  <si>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</si>
  <si>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</si>
  <si>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</si>
  <si>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</si>
  <si>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</si>
  <si>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</si>
  <si>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</si>
  <si>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</si>
  <si>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</si>
  <si>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</si>
  <si>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</si>
  <si>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</si>
  <si>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</si>
  <si>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</si>
  <si>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</si>
  <si>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</si>
  <si>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</si>
  <si>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</si>
  <si>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</si>
  <si>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</si>
  <si>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</si>
  <si>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</si>
  <si>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</si>
  <si>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</si>
  <si>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</si>
  <si>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</si>
  <si>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</si>
  <si>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</si>
  <si>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</si>
  <si>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</si>
  <si>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</si>
  <si>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</si>
  <si>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</si>
  <si>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</si>
  <si>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</si>
  <si>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</si>
  <si>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</si>
  <si>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</si>
  <si>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</si>
  <si>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</si>
  <si>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</si>
  <si>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</si>
  <si>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</si>
  <si>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</si>
  <si>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</si>
  <si>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</si>
  <si>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</si>
  <si>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</si>
  <si>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</si>
  <si>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</si>
  <si>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</si>
  <si>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</si>
  <si>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</si>
  <si>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</si>
  <si>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</si>
  <si>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</si>
  <si>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</si>
  <si>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</si>
  <si>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</si>
  <si>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</si>
  <si>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</si>
  <si>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</si>
  <si>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</si>
  <si>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</si>
  <si>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</si>
  <si>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</si>
  <si>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</si>
  <si>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</si>
  <si>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</si>
  <si>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</si>
  <si>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</si>
  <si>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</si>
  <si>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</si>
  <si>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</si>
  <si>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</si>
  <si>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</si>
  <si>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</si>
  <si>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</si>
  <si>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</si>
  <si>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</si>
  <si>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</si>
  <si>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</si>
  <si>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</si>
  <si>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</si>
  <si>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</si>
  <si>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</si>
  <si>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</si>
  <si>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</si>
  <si>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</si>
  <si>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</si>
  <si>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</si>
  <si>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</si>
  <si>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</si>
  <si>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</si>
  <si>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</si>
  <si>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</si>
  <si>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</si>
  <si>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</si>
  <si>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</si>
  <si>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</si>
  <si>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</si>
  <si>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</si>
  <si>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</si>
  <si>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</si>
  <si>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</si>
  <si>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</si>
  <si>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</si>
  <si>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</si>
  <si>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</si>
  <si>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</si>
  <si>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</si>
  <si>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</si>
  <si>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</si>
  <si>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</si>
  <si>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</si>
  <si>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</si>
  <si>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</si>
  <si>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</si>
  <si>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</si>
  <si>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</si>
  <si>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</si>
  <si>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</si>
  <si>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</si>
  <si>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</si>
  <si>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</si>
  <si>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</si>
  <si>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</si>
  <si>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</si>
  <si>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</si>
  <si>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</si>
  <si>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</si>
  <si>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</si>
  <si>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</si>
  <si>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</si>
  <si>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</si>
  <si>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</si>
  <si>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</si>
  <si>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</si>
  <si>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</si>
  <si>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</si>
  <si>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</si>
  <si>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</si>
  <si>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</si>
  <si>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</si>
  <si>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</si>
  <si>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</si>
  <si>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</si>
  <si>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</si>
  <si>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</si>
  <si>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</si>
  <si>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</si>
  <si>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</si>
  <si>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</si>
  <si>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</si>
  <si>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</si>
  <si>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</si>
  <si>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</si>
  <si>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</si>
  <si>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</si>
  <si>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</si>
  <si>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</si>
  <si>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</si>
  <si>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</si>
  <si>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</si>
  <si>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</si>
  <si>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</si>
  <si>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</si>
  <si>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</si>
  <si>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</si>
  <si>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</si>
  <si>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</si>
  <si>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</si>
  <si>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</si>
  <si>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</si>
  <si>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</si>
  <si>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</si>
  <si>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</si>
  <si>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</si>
  <si>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</si>
  <si>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</si>
  <si>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</si>
  <si>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</si>
  <si>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</si>
  <si>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</si>
  <si>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</si>
  <si>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</si>
  <si>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</si>
  <si>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</si>
  <si>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</si>
  <si>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</si>
  <si>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</si>
  <si>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</si>
  <si>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</si>
  <si>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</si>
  <si>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</si>
  <si>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</si>
  <si>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</si>
  <si>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</si>
  <si>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</si>
  <si>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</si>
  <si>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</si>
  <si>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</si>
  <si>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</si>
  <si>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</si>
  <si>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</si>
  <si>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</si>
  <si>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</si>
  <si>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</si>
  <si>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</si>
  <si>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</si>
  <si>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</si>
  <si>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</si>
  <si>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</si>
  <si>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</si>
  <si>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</si>
  <si>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</si>
  <si>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</si>
  <si>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</si>
  <si>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</si>
  <si>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</si>
  <si>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</si>
  <si>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</si>
  <si>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</si>
  <si>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</si>
  <si>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</si>
  <si>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</si>
  <si>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</si>
  <si>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</si>
  <si>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</si>
  <si>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</si>
  <si>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</si>
  <si>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</si>
  <si>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</si>
  <si>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</si>
  <si>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</si>
  <si>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</si>
  <si>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</si>
  <si>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</si>
  <si>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</si>
  <si>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</si>
  <si>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</si>
  <si>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</si>
  <si>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</si>
  <si>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</si>
  <si>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</si>
  <si>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</si>
  <si>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</si>
  <si>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</si>
  <si>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</si>
  <si>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</si>
  <si>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</si>
  <si>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</si>
  <si>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</si>
  <si>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</si>
  <si>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</si>
  <si>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</si>
  <si>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</si>
  <si>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</si>
  <si>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</si>
  <si>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</si>
  <si>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</si>
  <si>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</si>
  <si>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</si>
  <si>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</si>
  <si>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</si>
  <si>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</si>
  <si>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</si>
  <si>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</si>
  <si>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</si>
  <si>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</si>
  <si>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</si>
  <si>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</si>
  <si>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</si>
  <si>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</si>
  <si>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</si>
  <si>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</si>
  <si>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</si>
  <si>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</si>
  <si>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</si>
  <si>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</si>
  <si>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</si>
  <si>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</si>
  <si>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</si>
  <si>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</si>
  <si>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</si>
  <si>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</si>
  <si>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</si>
  <si>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</si>
  <si>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</si>
  <si>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</si>
  <si>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</si>
  <si>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</si>
  <si>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</si>
  <si>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</si>
  <si>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</si>
  <si>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</si>
  <si>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</si>
  <si>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</si>
  <si>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</si>
  <si>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</si>
  <si>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</si>
  <si>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</si>
  <si>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</si>
  <si>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</si>
  <si>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</si>
  <si>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</si>
  <si>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</si>
  <si>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</si>
  <si>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</si>
  <si>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</si>
  <si>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</si>
  <si>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</si>
  <si>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</si>
  <si>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</si>
  <si>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</si>
  <si>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</si>
  <si>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</si>
  <si>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</si>
  <si>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</si>
  <si>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</si>
  <si>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</si>
  <si>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</si>
  <si>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</si>
  <si>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</si>
  <si>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</si>
  <si>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</si>
  <si>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</si>
  <si>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</si>
  <si>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</si>
  <si>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</si>
  <si>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</si>
  <si>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</si>
  <si>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</si>
  <si>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</si>
  <si>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</si>
  <si>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</si>
  <si>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</si>
  <si>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</si>
  <si>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</si>
  <si>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</si>
  <si>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</si>
  <si>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</si>
  <si>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</si>
  <si>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</si>
  <si>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</si>
  <si>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</si>
  <si>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</si>
  <si>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</si>
  <si>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</si>
  <si>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</si>
  <si>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</si>
  <si>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</si>
  <si>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</si>
  <si>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</si>
  <si>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</si>
  <si>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</si>
  <si>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</si>
  <si>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</si>
  <si>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</si>
  <si>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</si>
  <si>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</si>
  <si>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</si>
  <si>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</si>
  <si>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</si>
  <si>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</si>
  <si>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</si>
  <si>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</si>
  <si>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</si>
  <si>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</si>
  <si>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</si>
  <si>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</si>
  <si>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</si>
  <si>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</si>
  <si>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</si>
  <si>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</si>
  <si>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</si>
  <si>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</si>
  <si>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</si>
  <si>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</si>
  <si>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</si>
  <si>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</si>
  <si>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</si>
  <si>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</si>
  <si>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</si>
  <si>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</si>
  <si>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</si>
  <si>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</si>
  <si>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</si>
  <si>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</si>
  <si>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</si>
  <si>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</si>
  <si>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</si>
  <si>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</si>
  <si>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</si>
  <si>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</si>
  <si>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</si>
  <si>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</si>
  <si>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</si>
  <si>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</si>
  <si>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</si>
  <si>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</si>
  <si>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</si>
  <si>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</si>
  <si>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</si>
  <si>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</si>
  <si>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</si>
  <si>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</si>
  <si>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</si>
  <si>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</si>
  <si>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</si>
  <si>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</si>
  <si>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</si>
  <si>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</si>
  <si>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</si>
  <si>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</si>
  <si>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</si>
  <si>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</si>
  <si>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</si>
  <si>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</si>
  <si>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</si>
  <si>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</si>
  <si>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</si>
  <si>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</si>
  <si>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</si>
  <si>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</si>
  <si>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</si>
  <si>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</si>
  <si>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</si>
  <si>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</si>
  <si>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</si>
  <si>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</si>
  <si>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</si>
  <si>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</si>
  <si>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</si>
  <si>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</si>
  <si>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</si>
  <si>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</si>
  <si>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</si>
  <si>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</si>
  <si>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</si>
  <si>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</si>
  <si>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</si>
  <si>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</si>
  <si>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</si>
  <si>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</si>
  <si>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</si>
  <si>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</si>
  <si>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</si>
  <si>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</si>
  <si>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</si>
  <si>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</si>
  <si>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</si>
  <si>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</si>
  <si>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</si>
  <si>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</si>
  <si>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</si>
  <si>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</si>
  <si>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</si>
  <si>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</si>
  <si>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</si>
  <si>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</si>
  <si>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</si>
  <si>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</si>
  <si>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</si>
  <si>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</si>
  <si>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</si>
  <si>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</si>
  <si>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</si>
  <si>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</si>
  <si>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</si>
  <si>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</si>
  <si>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</si>
  <si>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</si>
  <si>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</si>
  <si>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</si>
  <si>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</si>
  <si>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</si>
  <si>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</si>
  <si>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</si>
  <si>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</si>
  <si>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</si>
  <si>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</si>
  <si>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</si>
  <si>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</si>
  <si>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</si>
  <si>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</si>
  <si>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</si>
  <si>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</si>
  <si>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</si>
  <si>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</si>
  <si>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</si>
  <si>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</si>
  <si>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</si>
  <si>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</si>
  <si>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</si>
  <si>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</si>
  <si>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</si>
  <si>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</si>
  <si>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</si>
  <si>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</si>
  <si>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</si>
  <si>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</si>
  <si>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</si>
  <si>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</si>
  <si>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</si>
  <si>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</si>
  <si>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</si>
  <si>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</si>
  <si>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</si>
  <si>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</si>
  <si>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</si>
  <si>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</si>
  <si>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</si>
  <si>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</si>
  <si>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</si>
  <si>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</si>
  <si>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</si>
  <si>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</si>
  <si>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</si>
  <si>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</si>
  <si>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</si>
  <si>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</si>
  <si>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</si>
  <si>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</si>
  <si>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</si>
  <si>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</si>
  <si>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</si>
  <si>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</si>
  <si>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</si>
  <si>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</si>
  <si>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</si>
  <si>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</si>
  <si>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</si>
  <si>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</si>
  <si>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</si>
  <si>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</si>
  <si>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</si>
  <si>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</si>
  <si>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</si>
  <si>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</si>
  <si>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</si>
  <si>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</si>
  <si>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</si>
  <si>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</si>
  <si>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</si>
  <si>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</si>
  <si>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</si>
  <si>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</si>
  <si>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</si>
  <si>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</si>
  <si>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</si>
  <si>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</si>
  <si>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</si>
  <si>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</si>
  <si>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</si>
  <si>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</si>
  <si>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</si>
  <si>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</si>
  <si>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</si>
  <si>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</si>
  <si>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</si>
  <si>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</si>
  <si>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</si>
  <si>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</si>
  <si>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</si>
  <si>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</si>
  <si>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</si>
  <si>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</si>
  <si>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</si>
  <si>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</si>
  <si>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</si>
  <si>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</si>
  <si>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</si>
  <si>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</si>
  <si>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</si>
  <si>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</si>
  <si>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</si>
  <si>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</si>
  <si>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</si>
  <si>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</si>
  <si>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</si>
  <si>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</si>
  <si>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</si>
  <si>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</si>
  <si>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</si>
  <si>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</si>
  <si>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</si>
  <si>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</si>
  <si>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</si>
  <si>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</si>
  <si>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</si>
  <si>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</si>
  <si>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</si>
  <si>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</si>
  <si>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</si>
  <si>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</si>
  <si>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</si>
  <si>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</si>
  <si>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</si>
  <si>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</si>
  <si>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</si>
  <si>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</si>
  <si>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</si>
  <si>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</si>
  <si>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</si>
  <si>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</si>
  <si>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</si>
  <si>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</si>
  <si>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</si>
  <si>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</si>
  <si>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</si>
  <si>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</si>
  <si>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</si>
  <si>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</si>
  <si>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</si>
  <si>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</si>
  <si>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</si>
  <si>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</si>
  <si>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</si>
  <si>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</si>
  <si>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</si>
  <si>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</si>
  <si>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</si>
  <si>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</si>
  <si>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</si>
  <si>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</si>
  <si>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</si>
  <si>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</si>
  <si>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</si>
  <si>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</si>
  <si>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</si>
  <si>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</si>
  <si>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</si>
  <si>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</si>
  <si>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</si>
  <si>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</si>
  <si>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</si>
  <si>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</si>
  <si>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</si>
  <si>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</si>
  <si>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</si>
  <si>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</si>
  <si>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</si>
  <si>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</si>
  <si>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</si>
  <si>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</si>
  <si>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</si>
  <si>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</si>
  <si>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</si>
  <si>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</si>
  <si>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</si>
  <si>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</si>
  <si>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</si>
  <si>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</si>
  <si>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</si>
  <si>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</si>
  <si>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</si>
  <si>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</si>
  <si>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</si>
  <si>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</si>
  <si>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</si>
  <si>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</si>
  <si>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</si>
  <si>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</si>
  <si>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</si>
  <si>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</si>
  <si>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</si>
  <si>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</si>
  <si>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</si>
  <si>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</si>
  <si>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</si>
  <si>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</si>
  <si>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</si>
  <si>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</si>
  <si>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</si>
  <si>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</si>
  <si>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</si>
  <si>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</si>
  <si>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</si>
  <si>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</si>
  <si>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</si>
  <si>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</si>
  <si>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</si>
  <si>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</si>
  <si>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</si>
  <si>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</si>
  <si>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</si>
  <si>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</si>
  <si>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</si>
  <si>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</si>
  <si>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</si>
  <si>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</si>
  <si>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</si>
  <si>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</si>
  <si>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</si>
  <si>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</si>
  <si>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</si>
  <si>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</si>
  <si>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</si>
  <si>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</si>
  <si>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</si>
  <si>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</si>
  <si>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</si>
  <si>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</si>
  <si>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</si>
  <si>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</si>
  <si>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</si>
  <si>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</si>
  <si>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</si>
  <si>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</si>
  <si>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</si>
  <si>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</si>
  <si>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</si>
  <si>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</si>
  <si>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</si>
  <si>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</si>
  <si>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</si>
  <si>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</si>
  <si>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</si>
  <si>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</si>
  <si>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</si>
  <si>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</si>
  <si>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</si>
  <si>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</si>
  <si>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</si>
  <si>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</si>
  <si>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</si>
  <si>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</si>
  <si>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</si>
  <si>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</si>
  <si>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</si>
  <si>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</si>
  <si>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</si>
  <si>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</si>
  <si>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</si>
  <si>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</si>
  <si>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</si>
  <si>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</si>
  <si>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</si>
  <si>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</si>
  <si>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</si>
  <si>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</si>
  <si>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</si>
  <si>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</si>
  <si>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</si>
  <si>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</si>
  <si>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</si>
  <si>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</si>
  <si>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</si>
  <si>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</si>
  <si>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</si>
  <si>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</si>
  <si>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</si>
  <si>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</si>
  <si>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</si>
  <si>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</si>
  <si>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</si>
  <si>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</si>
  <si>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</si>
  <si>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</si>
  <si>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</si>
  <si>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</si>
  <si>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</si>
  <si>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</si>
  <si>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</si>
  <si>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</si>
  <si>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</si>
  <si>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</si>
  <si>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</si>
  <si>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</si>
  <si>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</si>
  <si>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</si>
  <si>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</si>
  <si>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</si>
  <si>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</si>
  <si>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</si>
  <si>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</si>
  <si>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</si>
  <si>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</si>
  <si>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</si>
  <si>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</si>
  <si>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</si>
  <si>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</si>
  <si>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</si>
  <si>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</si>
  <si>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</si>
  <si>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</si>
  <si>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</si>
  <si>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</si>
  <si>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</si>
  <si>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</si>
  <si>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</si>
  <si>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</si>
  <si>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</si>
  <si>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</si>
  <si>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</si>
  <si>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</si>
  <si>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</si>
  <si>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</si>
  <si>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</si>
  <si>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</si>
  <si>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</si>
  <si>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</si>
  <si>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</si>
  <si>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</si>
  <si>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</si>
  <si>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</si>
  <si>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</si>
  <si>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</si>
  <si>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</si>
  <si>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</si>
  <si>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</si>
  <si>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</si>
  <si>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</si>
  <si>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</si>
  <si>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</si>
  <si>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</si>
  <si>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</si>
  <si>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</si>
  <si>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</si>
  <si>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</si>
  <si>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</si>
  <si>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</si>
  <si>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</si>
  <si>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</si>
  <si>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</si>
  <si>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</si>
  <si>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</si>
  <si>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</si>
  <si>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</si>
  <si>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</si>
  <si>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</si>
  <si>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</si>
  <si>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</si>
  <si>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</si>
  <si>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</si>
  <si>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</si>
  <si>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</si>
  <si>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</si>
  <si>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</si>
  <si>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</si>
  <si>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</si>
  <si>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</si>
  <si>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</si>
  <si>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</si>
  <si>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</si>
  <si>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</si>
  <si>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</si>
  <si>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</si>
  <si>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</si>
  <si>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</si>
  <si>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</si>
  <si>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</si>
  <si>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</si>
  <si>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</si>
  <si>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</si>
  <si>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</si>
  <si>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</si>
  <si>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</si>
  <si>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</si>
  <si>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</si>
  <si>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</si>
  <si>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</si>
  <si>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</si>
  <si>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</si>
  <si>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</si>
  <si>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</si>
  <si>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</si>
  <si>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</si>
  <si>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</si>
  <si>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</si>
  <si>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</si>
  <si>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</si>
  <si>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</si>
  <si>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</si>
  <si>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</si>
  <si>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</si>
  <si>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</si>
  <si>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</si>
  <si>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</si>
  <si>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</si>
  <si>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</si>
  <si>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</si>
  <si>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</si>
  <si>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</si>
  <si>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</si>
  <si>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</si>
  <si>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</si>
  <si>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</si>
  <si>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</si>
  <si>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</si>
  <si>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</si>
  <si>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</si>
  <si>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</si>
  <si>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</si>
  <si>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</si>
  <si>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</si>
  <si>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</si>
  <si>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</si>
  <si>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</si>
  <si>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</si>
  <si>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</si>
  <si>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</si>
  <si>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</si>
  <si>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</si>
  <si>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</si>
  <si>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</si>
  <si>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</si>
  <si>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</si>
  <si>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</si>
  <si>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</si>
  <si>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</si>
  <si>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</si>
  <si>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</si>
  <si>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</si>
  <si>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</si>
  <si>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</si>
  <si>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</si>
  <si>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</si>
  <si>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</si>
  <si>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</si>
  <si>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</si>
  <si>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</si>
  <si>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</si>
  <si>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</si>
  <si>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</si>
  <si>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</si>
  <si>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</si>
  <si>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</si>
  <si>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</si>
  <si>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</si>
  <si>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</si>
  <si>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</si>
  <si>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</si>
  <si>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</si>
  <si>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</si>
  <si>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</si>
  <si>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</si>
  <si>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</si>
  <si>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</si>
  <si>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</si>
  <si>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</si>
  <si>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</si>
  <si>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</si>
  <si>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</si>
  <si>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</si>
  <si>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</si>
  <si>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</si>
  <si>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</si>
  <si>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</si>
  <si>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</si>
  <si>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</si>
  <si>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</si>
  <si>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</si>
  <si>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</si>
  <si>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</si>
  <si>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</si>
  <si>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</si>
  <si>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</si>
  <si>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</si>
  <si>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</si>
  <si>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</si>
  <si>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</si>
  <si>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</si>
  <si>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</si>
  <si>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</si>
  <si>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</si>
  <si>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</si>
  <si>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</si>
  <si>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</si>
  <si>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</si>
  <si>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</si>
  <si>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</si>
  <si>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</si>
  <si>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</si>
  <si>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</si>
  <si>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</si>
  <si>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</si>
  <si>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</si>
  <si>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</si>
  <si>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</si>
  <si>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</si>
  <si>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</si>
  <si>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</si>
  <si>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</si>
  <si>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</si>
  <si>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</si>
  <si>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</si>
  <si>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</si>
  <si>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</si>
  <si>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</si>
  <si>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</si>
  <si>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</si>
  <si>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</si>
  <si>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</si>
  <si>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</si>
  <si>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</si>
  <si>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</si>
  <si>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</si>
  <si>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</si>
  <si>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</si>
  <si>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</si>
  <si>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</si>
  <si>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</si>
  <si>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</si>
  <si>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</si>
  <si>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</si>
  <si>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</si>
  <si>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</si>
  <si>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</si>
  <si>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</si>
  <si>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</si>
  <si>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</si>
  <si>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</si>
  <si>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</si>
  <si>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</si>
  <si>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</si>
  <si>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</si>
  <si>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</si>
  <si>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</si>
  <si>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</si>
  <si>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</si>
  <si>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</si>
  <si>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</si>
  <si>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</si>
  <si>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</si>
  <si>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</si>
  <si>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</si>
  <si>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</si>
  <si>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</si>
  <si>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</si>
  <si>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</si>
  <si>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</si>
  <si>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</si>
  <si>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</si>
  <si>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</si>
  <si>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</si>
  <si>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</si>
  <si>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</si>
  <si>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</si>
  <si>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</si>
  <si>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</si>
  <si>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</si>
  <si>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</si>
  <si>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</si>
  <si>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</si>
  <si>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</si>
  <si>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</si>
  <si>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</si>
  <si>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</si>
  <si>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</si>
  <si>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</si>
  <si>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</si>
  <si>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</si>
  <si>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</si>
  <si>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</si>
  <si>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</si>
  <si>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</si>
  <si>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</si>
  <si>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</si>
  <si>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</si>
  <si>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</si>
  <si>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</si>
  <si>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</si>
  <si>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</si>
  <si>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</si>
  <si>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</si>
  <si>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</si>
  <si>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</si>
  <si>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</si>
  <si>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</si>
  <si>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</si>
  <si>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</si>
  <si>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</si>
  <si>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</si>
  <si>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</si>
  <si>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</si>
  <si>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</si>
  <si>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</si>
  <si>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</si>
  <si>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</si>
  <si>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</si>
  <si>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</si>
  <si>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</si>
  <si>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</si>
  <si>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</si>
  <si>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</si>
  <si>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</si>
  <si>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</si>
  <si>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</si>
  <si>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</si>
  <si>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</si>
  <si>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</si>
  <si>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</si>
  <si>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</si>
  <si>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</si>
  <si>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</si>
  <si>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</si>
  <si>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</si>
  <si>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</si>
  <si>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</si>
  <si>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</si>
  <si>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</si>
  <si>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</si>
  <si>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</si>
  <si>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</si>
  <si>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</si>
  <si>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</si>
  <si>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</si>
  <si>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</si>
  <si>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</si>
  <si>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</si>
  <si>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</si>
  <si>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</si>
  <si>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</si>
  <si>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</si>
  <si>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</si>
  <si>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</si>
  <si>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</si>
  <si>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</si>
  <si>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</si>
  <si>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</si>
  <si>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</si>
  <si>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</si>
  <si>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</si>
  <si>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</si>
  <si>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</si>
  <si>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</si>
  <si>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</si>
  <si>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</si>
  <si>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</si>
  <si>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</si>
  <si>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</si>
  <si>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</si>
  <si>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</si>
  <si>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</si>
  <si>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</si>
  <si>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</si>
  <si>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</si>
  <si>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</si>
  <si>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</si>
  <si>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</si>
  <si>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</si>
  <si>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</si>
  <si>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</si>
  <si>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</si>
  <si>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</si>
  <si>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</si>
  <si>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</si>
  <si>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</si>
  <si>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</si>
  <si>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</si>
  <si>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</si>
  <si>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</si>
  <si>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</si>
  <si>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</si>
  <si>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</si>
  <si>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</si>
  <si>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</si>
  <si>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</si>
  <si>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</si>
  <si>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</si>
  <si>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</si>
  <si>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</si>
  <si>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</si>
  <si>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</si>
  <si>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</si>
  <si>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</si>
  <si>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</si>
  <si>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</si>
  <si>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</si>
  <si>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</si>
  <si>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</si>
  <si>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</si>
  <si>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</si>
  <si>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</si>
  <si>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</si>
  <si>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</si>
  <si>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</si>
  <si>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</si>
  <si>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</si>
  <si>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</si>
  <si>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</si>
  <si>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</si>
  <si>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</si>
  <si>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</si>
  <si>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</si>
  <si>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</si>
  <si>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</si>
  <si>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</si>
  <si>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</si>
  <si>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</si>
  <si>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</si>
  <si>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</si>
  <si>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</si>
  <si>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</si>
  <si>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</si>
  <si>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</si>
  <si>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</si>
  <si>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</si>
  <si>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</si>
  <si>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</si>
  <si>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</si>
  <si>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</si>
  <si>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</si>
  <si>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</si>
  <si>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</si>
  <si>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</si>
  <si>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</si>
  <si>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</si>
  <si>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</si>
  <si>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</si>
  <si>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</si>
  <si>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</si>
  <si>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</si>
  <si>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</si>
  <si>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</si>
  <si>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</si>
  <si>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</si>
  <si>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</si>
  <si>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</si>
  <si>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</si>
  <si>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</si>
  <si>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</si>
  <si>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</si>
  <si>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</si>
  <si>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</si>
  <si>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</si>
  <si>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</si>
  <si>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</si>
  <si>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</si>
  <si>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</si>
  <si>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</si>
  <si>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</si>
  <si>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</si>
  <si>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</si>
  <si>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</si>
  <si>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</si>
  <si>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</si>
  <si>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</si>
  <si>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</si>
  <si>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</si>
  <si>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</si>
  <si>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</si>
  <si>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</si>
  <si>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</si>
  <si>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</si>
  <si>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</si>
  <si>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</si>
  <si>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</si>
  <si>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</si>
  <si>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</si>
  <si>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</si>
  <si>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</si>
  <si>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</si>
  <si>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</si>
  <si>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</si>
  <si>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</si>
  <si>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</si>
  <si>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</si>
  <si>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</si>
  <si>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</si>
  <si>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</si>
  <si>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</si>
  <si>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</si>
  <si>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</si>
  <si>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</si>
  <si>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</si>
  <si>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</si>
  <si>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</si>
  <si>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</si>
  <si>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</si>
  <si>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</si>
  <si>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</si>
  <si>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</si>
  <si>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</si>
  <si>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</si>
  <si>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</si>
  <si>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</si>
  <si>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</si>
  <si>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</si>
  <si>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</si>
  <si>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</si>
  <si>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</si>
  <si>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</si>
  <si>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</si>
  <si>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</si>
  <si>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</si>
  <si>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</si>
  <si>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</si>
  <si>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</si>
  <si>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</si>
  <si>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</si>
  <si>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</si>
  <si>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</si>
  <si>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</si>
  <si>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</si>
  <si>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</si>
  <si>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</si>
  <si>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</si>
  <si>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</si>
  <si>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</si>
  <si>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</si>
  <si>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</si>
  <si>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</si>
  <si>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</si>
  <si>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</si>
  <si>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</si>
  <si>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</si>
  <si>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</si>
  <si>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</si>
  <si>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</si>
  <si>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</si>
  <si>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</si>
  <si>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</si>
  <si>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</si>
  <si>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</si>
  <si>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</si>
  <si>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</si>
  <si>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</si>
  <si>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</si>
  <si>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</si>
  <si>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</si>
  <si>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</si>
  <si>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</si>
  <si>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</si>
  <si>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</si>
  <si>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</si>
  <si>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</si>
  <si>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</si>
  <si>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</si>
  <si>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</si>
  <si>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</si>
  <si>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</si>
  <si>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</si>
  <si>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</si>
  <si>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</si>
  <si>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</si>
  <si>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</si>
  <si>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</si>
  <si>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</si>
  <si>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</si>
  <si>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</si>
  <si>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</si>
  <si>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</si>
  <si>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</si>
  <si>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</si>
  <si>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</si>
  <si>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</si>
  <si>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</si>
  <si>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</si>
  <si>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</si>
  <si>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</si>
  <si>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</si>
  <si>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</si>
  <si>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</si>
  <si>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</si>
  <si>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</si>
  <si>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</si>
  <si>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</si>
  <si>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</si>
  <si>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</si>
  <si>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</si>
  <si>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</si>
  <si>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</si>
  <si>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</si>
  <si>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</si>
  <si>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</si>
  <si>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</si>
  <si>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</si>
  <si>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</si>
  <si>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</si>
  <si>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</si>
  <si>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</si>
  <si>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</si>
  <si>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</si>
  <si>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</si>
  <si>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</si>
  <si>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</si>
  <si>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</si>
  <si>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</si>
  <si>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</si>
  <si>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</si>
  <si>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</si>
  <si>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</si>
  <si>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</si>
  <si>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</si>
  <si>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</si>
  <si>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</si>
  <si>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</si>
  <si>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</si>
  <si>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</si>
  <si>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</si>
  <si>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</si>
  <si>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</si>
  <si>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</si>
  <si>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</si>
  <si>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</si>
  <si>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</si>
  <si>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</si>
  <si>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</si>
  <si>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</si>
  <si>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</si>
  <si>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</si>
  <si>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</si>
  <si>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</si>
  <si>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</si>
  <si>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</si>
  <si>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</si>
  <si>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</si>
  <si>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</si>
  <si>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</si>
  <si>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</si>
  <si>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</si>
  <si>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</si>
  <si>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</si>
  <si>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</si>
  <si>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</si>
  <si>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</si>
  <si>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</si>
  <si>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</si>
  <si>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</si>
  <si>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</si>
  <si>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</si>
  <si>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</si>
  <si>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</si>
  <si>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</si>
  <si>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</si>
  <si>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</si>
  <si>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</si>
  <si>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</si>
  <si>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</si>
  <si>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</si>
  <si>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</si>
  <si>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</si>
  <si>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</si>
  <si>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</si>
  <si>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</si>
  <si>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</si>
  <si>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</si>
  <si>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</si>
  <si>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</si>
  <si>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</si>
  <si>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</si>
  <si>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</si>
  <si>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</si>
  <si>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</si>
  <si>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</si>
  <si>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</si>
  <si>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</si>
  <si>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</si>
  <si>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</si>
  <si>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</si>
  <si>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</si>
  <si>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</si>
  <si>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</si>
  <si>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</si>
  <si>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</si>
  <si>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</si>
  <si>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</si>
  <si>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</si>
  <si>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</si>
  <si>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</si>
  <si>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</si>
  <si>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</si>
  <si>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</si>
  <si>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</si>
  <si>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</si>
  <si>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</si>
  <si>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</si>
  <si>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</si>
  <si>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</si>
  <si>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</si>
  <si>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</si>
  <si>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</si>
  <si>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</si>
  <si>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</si>
  <si>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</si>
  <si>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</si>
  <si>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</si>
  <si>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</si>
  <si>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</si>
  <si>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</si>
  <si>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</si>
  <si>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</si>
  <si>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</si>
  <si>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</si>
  <si>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</si>
  <si>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</si>
  <si>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</si>
  <si>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</si>
  <si>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</si>
  <si>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</si>
  <si>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</si>
  <si>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</si>
  <si>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</si>
  <si>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</si>
  <si>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</si>
  <si>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</si>
  <si>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</si>
  <si>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</si>
  <si>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</si>
  <si>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</si>
  <si>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</si>
  <si>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</si>
  <si>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</si>
  <si>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</si>
  <si>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</si>
  <si>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</si>
  <si>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</si>
  <si>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</si>
  <si>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</si>
  <si>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</si>
  <si>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</si>
  <si>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</si>
  <si>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</si>
  <si>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</si>
  <si>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</si>
  <si>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</si>
  <si>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</si>
  <si>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</si>
  <si>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</si>
  <si>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</si>
  <si>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</si>
  <si>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</si>
  <si>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</si>
  <si>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</si>
  <si>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</si>
  <si>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</si>
  <si>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</si>
  <si>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</si>
  <si>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</si>
  <si>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</si>
  <si>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</si>
  <si>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</si>
  <si>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</si>
  <si>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</si>
  <si>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</si>
  <si>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</si>
  <si>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</si>
  <si>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</si>
  <si>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</si>
  <si>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</si>
  <si>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</si>
  <si>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</si>
  <si>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</si>
  <si>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</si>
  <si>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</si>
  <si>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</si>
  <si>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</si>
  <si>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</si>
  <si>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</si>
  <si>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</si>
  <si>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</si>
  <si>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</si>
  <si>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</si>
  <si>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</si>
  <si>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</si>
  <si>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</si>
  <si>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</si>
  <si>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</si>
  <si>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</si>
  <si>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</si>
  <si>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</si>
  <si>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</si>
  <si>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</si>
  <si>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</si>
  <si>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</si>
  <si>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</si>
  <si>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</si>
  <si>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</si>
  <si>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</si>
  <si>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</si>
  <si>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</si>
  <si>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</si>
  <si>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</si>
  <si>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</si>
  <si>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</si>
  <si>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</si>
  <si>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</si>
  <si>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</si>
  <si>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</si>
  <si>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</si>
  <si>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</si>
  <si>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</si>
  <si>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</si>
  <si>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</si>
  <si>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</si>
  <si>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</si>
  <si>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</si>
  <si>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</si>
  <si>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</si>
  <si>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</si>
  <si>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</si>
  <si>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</si>
  <si>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</si>
  <si>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</si>
  <si>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</si>
  <si>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</si>
  <si>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</si>
  <si>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</si>
  <si>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</si>
  <si>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</si>
  <si>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</si>
  <si>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</si>
  <si>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</si>
  <si>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</si>
  <si>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</si>
  <si>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</si>
  <si>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</si>
  <si>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</si>
  <si>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</si>
  <si>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</si>
  <si>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</si>
  <si>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</si>
  <si>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</si>
  <si>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</si>
  <si>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</si>
  <si>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</si>
  <si>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</si>
  <si>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</si>
  <si>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</si>
  <si>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</si>
  <si>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</si>
  <si>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</si>
  <si>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</si>
  <si>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</si>
  <si>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</si>
  <si>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</si>
  <si>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</si>
  <si>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</si>
  <si>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</si>
  <si>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</si>
  <si>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</si>
  <si>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</si>
  <si>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</si>
  <si>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</si>
  <si>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</si>
  <si>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</si>
  <si>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</si>
  <si>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</si>
  <si>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</si>
  <si>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</si>
  <si>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</si>
  <si>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</si>
  <si>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</si>
  <si>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</si>
  <si>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</si>
  <si>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</si>
  <si>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</si>
  <si>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</si>
  <si>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</si>
  <si>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</si>
  <si>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</si>
  <si>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</si>
  <si>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</si>
  <si>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</si>
  <si>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</si>
  <si>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</si>
  <si>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</si>
  <si>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</si>
  <si>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</si>
  <si>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</si>
  <si>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</si>
  <si>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</si>
  <si>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</si>
  <si>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</si>
  <si>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</si>
  <si>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</si>
  <si>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</si>
  <si>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</si>
  <si>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</si>
  <si>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</si>
  <si>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</si>
  <si>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</si>
  <si>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</si>
  <si>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</si>
  <si>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</si>
  <si>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</si>
  <si>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</si>
  <si>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</si>
  <si>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</si>
  <si>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</si>
  <si>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</si>
  <si>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</si>
  <si>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</si>
  <si>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</si>
  <si>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</si>
  <si>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</si>
  <si>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</si>
  <si>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</si>
  <si>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</si>
  <si>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</si>
  <si>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</si>
  <si>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</si>
  <si>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</si>
  <si>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</si>
  <si>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</si>
  <si>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</si>
  <si>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</si>
  <si>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</si>
  <si>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</si>
  <si>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</si>
  <si>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</si>
  <si>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</si>
  <si>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</si>
  <si>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</si>
  <si>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</si>
  <si>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</si>
  <si>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</si>
  <si>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</si>
  <si>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</si>
  <si>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</si>
  <si>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</si>
  <si>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</si>
  <si>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</si>
  <si>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</si>
  <si>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</si>
  <si>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</si>
  <si>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</si>
  <si>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</si>
  <si>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</si>
  <si>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</si>
  <si>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</si>
  <si>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</si>
  <si>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</si>
  <si>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</si>
  <si>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</si>
  <si>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</si>
  <si>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</si>
  <si>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</si>
  <si>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</si>
  <si>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</si>
  <si>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</si>
  <si>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</si>
  <si>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</si>
  <si>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</si>
  <si>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</si>
  <si>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</si>
  <si>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</si>
  <si>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</si>
  <si>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</si>
  <si>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</si>
  <si>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</si>
  <si>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</si>
  <si>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</si>
  <si>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</si>
  <si>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</si>
  <si>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</si>
  <si>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</si>
  <si>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</si>
  <si>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</si>
  <si>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</si>
  <si>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</si>
  <si>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</si>
  <si>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</si>
  <si>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</si>
  <si>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</si>
  <si>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</si>
  <si>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</si>
  <si>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</si>
  <si>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</si>
  <si>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</si>
  <si>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</si>
  <si>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</si>
  <si>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</si>
  <si>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</si>
  <si>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</si>
  <si>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</si>
  <si>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</si>
  <si>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</si>
  <si>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</si>
  <si>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</si>
  <si>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</si>
  <si>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</si>
  <si>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</si>
  <si>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</si>
  <si>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</si>
  <si>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</si>
  <si>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</si>
  <si>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</si>
  <si>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</si>
  <si>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</si>
  <si>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</si>
  <si>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</si>
  <si>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</si>
  <si>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</si>
  <si>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</si>
  <si>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</si>
  <si>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</si>
  <si>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</si>
  <si>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</si>
  <si>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</si>
  <si>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</si>
  <si>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</si>
  <si>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</si>
  <si>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</si>
  <si>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</si>
  <si>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</si>
  <si>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</si>
  <si>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</si>
  <si>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</si>
  <si>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</si>
  <si>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</si>
  <si>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</si>
  <si>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</si>
  <si>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</si>
  <si>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</si>
  <si>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</si>
  <si>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</si>
  <si>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</si>
  <si>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</si>
  <si>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</si>
  <si>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</si>
  <si>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</si>
  <si>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</si>
  <si>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</si>
  <si>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</si>
  <si>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</si>
  <si>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</si>
  <si>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</si>
  <si>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</si>
  <si>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</si>
  <si>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</si>
  <si>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</si>
  <si>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</si>
  <si>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</si>
  <si>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</si>
  <si>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</si>
  <si>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</si>
  <si>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</si>
  <si>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</si>
  <si>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</si>
  <si>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</si>
  <si>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</si>
  <si>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</si>
  <si>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</si>
  <si>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</si>
  <si>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</si>
  <si>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</si>
  <si>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</si>
  <si>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</si>
  <si>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</si>
  <si>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</si>
  <si>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</si>
  <si>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</si>
  <si>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</si>
  <si>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</si>
  <si>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</si>
  <si>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</si>
  <si>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</si>
  <si>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</si>
  <si>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</si>
  <si>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</si>
  <si>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</si>
  <si>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</si>
  <si>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</si>
  <si>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</si>
  <si>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</si>
  <si>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</si>
  <si>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</si>
  <si>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</si>
  <si>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</si>
  <si>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</si>
  <si>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</si>
  <si>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</si>
  <si>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</si>
  <si>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</si>
  <si>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</si>
  <si>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</si>
  <si>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</si>
  <si>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</si>
  <si>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</si>
  <si>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</si>
  <si>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</si>
  <si>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</si>
  <si>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</si>
  <si>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</si>
  <si>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</si>
  <si>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</si>
  <si>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</si>
  <si>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</si>
  <si>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</si>
  <si>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</si>
  <si>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</si>
  <si>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</si>
  <si>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</si>
  <si>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</si>
  <si>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</si>
  <si>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</si>
  <si>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</si>
  <si>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</si>
  <si>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</si>
  <si>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</si>
  <si>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</si>
  <si>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</si>
  <si>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</si>
  <si>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</si>
  <si>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</si>
  <si>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</si>
  <si>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</si>
  <si>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</si>
  <si>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</si>
  <si>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</si>
  <si>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</si>
  <si>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</si>
  <si>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</si>
  <si>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</si>
  <si>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</si>
  <si>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</si>
  <si>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</si>
  <si>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</si>
  <si>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</si>
  <si>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</si>
  <si>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</si>
  <si>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</si>
  <si>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</si>
  <si>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</si>
  <si>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</si>
  <si>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</si>
  <si>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</si>
  <si>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</si>
  <si>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</si>
  <si>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</si>
  <si>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</si>
  <si>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</si>
  <si>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</si>
  <si>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</si>
  <si>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</si>
  <si>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</si>
  <si>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</si>
  <si>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</si>
  <si>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</si>
  <si>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</si>
  <si>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</si>
  <si>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</si>
  <si>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</si>
  <si>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</si>
  <si>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</si>
  <si>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</si>
  <si>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</si>
  <si>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</si>
  <si>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</si>
  <si>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</si>
  <si>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</si>
  <si>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</si>
  <si>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</si>
  <si>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</si>
  <si>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</si>
  <si>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</si>
  <si>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</si>
  <si>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</si>
  <si>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</si>
  <si>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</si>
  <si>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</si>
  <si>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</si>
  <si>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</si>
  <si>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</si>
  <si>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</si>
  <si>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</si>
  <si>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</si>
  <si>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</si>
  <si>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</si>
  <si>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</si>
  <si>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</si>
  <si>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</si>
  <si>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</si>
  <si>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</si>
  <si>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</si>
  <si>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</si>
  <si>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</si>
  <si>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</si>
  <si>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</si>
  <si>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</si>
  <si>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</si>
  <si>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</si>
  <si>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</si>
  <si>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</si>
  <si>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</si>
  <si>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</si>
  <si>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</si>
  <si>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</si>
  <si>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</si>
  <si>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</si>
  <si>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</si>
  <si>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</si>
  <si>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</si>
  <si>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</si>
  <si>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</si>
  <si>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</si>
  <si>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</si>
  <si>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</si>
  <si>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</si>
  <si>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</si>
  <si>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</si>
  <si>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</si>
  <si>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</si>
  <si>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</si>
  <si>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</si>
  <si>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</si>
  <si>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</si>
  <si>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</si>
  <si>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</si>
  <si>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</si>
  <si>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</si>
  <si>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</si>
  <si>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</si>
  <si>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</si>
  <si>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</si>
  <si>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</si>
  <si>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</si>
  <si>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</si>
  <si>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</si>
  <si>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</si>
  <si>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</si>
  <si>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</si>
  <si>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</si>
  <si>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</si>
  <si>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</si>
  <si>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</si>
  <si>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</si>
  <si>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</si>
  <si>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</si>
  <si>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</si>
  <si>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</si>
  <si>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</si>
  <si>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</si>
  <si>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</si>
  <si>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</si>
  <si>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</si>
  <si>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</si>
  <si>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</si>
  <si>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</si>
  <si>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</si>
  <si>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</si>
  <si>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</si>
  <si>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</si>
  <si>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</si>
  <si>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</si>
  <si>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</si>
  <si>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</si>
  <si>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</si>
  <si>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</si>
  <si>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</si>
  <si>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</si>
  <si>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</si>
  <si>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</si>
  <si>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</si>
  <si>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</si>
  <si>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</si>
  <si>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</si>
  <si>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</si>
  <si>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</si>
  <si>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</si>
  <si>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</si>
  <si>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</si>
  <si>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</si>
  <si>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</si>
  <si>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</si>
  <si>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</si>
  <si>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</si>
  <si>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</si>
  <si>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</si>
  <si>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</si>
  <si>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</si>
  <si>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</si>
  <si>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</si>
  <si>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</si>
  <si>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</si>
  <si>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</si>
  <si>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</si>
  <si>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</si>
  <si>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</si>
  <si>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</si>
  <si>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</si>
  <si>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</si>
  <si>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</si>
  <si>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</si>
  <si>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</si>
  <si>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</si>
  <si>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</si>
  <si>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</si>
  <si>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</si>
  <si>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</si>
  <si>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</si>
  <si>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</si>
  <si>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</si>
  <si>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</si>
  <si>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</si>
  <si>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</si>
  <si>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</si>
  <si>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</si>
  <si>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</si>
  <si>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</si>
  <si>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</si>
  <si>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</si>
  <si>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</si>
  <si>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</si>
  <si>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</si>
  <si>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</si>
  <si>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</si>
  <si>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</si>
  <si>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</si>
  <si>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</si>
  <si>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</si>
  <si>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</si>
  <si>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</si>
  <si>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</si>
  <si>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</si>
  <si>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</si>
  <si>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</si>
  <si>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</si>
  <si>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</si>
  <si>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</si>
  <si>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</si>
  <si>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</si>
  <si>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</si>
  <si>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</si>
  <si>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</si>
  <si>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</si>
  <si>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</si>
  <si>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</si>
  <si>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</si>
  <si>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</si>
  <si>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</si>
  <si>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</si>
  <si>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</si>
  <si>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</si>
  <si>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</si>
  <si>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</si>
  <si>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</si>
  <si>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</si>
  <si>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</si>
  <si>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</si>
  <si>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</si>
  <si>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</si>
  <si>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</si>
  <si>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</si>
  <si>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</si>
  <si>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</si>
  <si>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</si>
  <si>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</si>
  <si>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</si>
  <si>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</si>
  <si>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</si>
  <si>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</si>
  <si>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</si>
  <si>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</si>
  <si>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</si>
  <si>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</si>
  <si>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</si>
  <si>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</si>
  <si>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</si>
  <si>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</si>
  <si>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</si>
  <si>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</si>
  <si>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</si>
  <si>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</si>
  <si>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</si>
  <si>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</si>
  <si>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</si>
  <si>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</si>
  <si>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</si>
  <si>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</si>
  <si>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</si>
  <si>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</si>
  <si>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</si>
  <si>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</si>
  <si>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</si>
  <si>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</si>
  <si>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</si>
  <si>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</si>
  <si>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</si>
  <si>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</si>
  <si>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</si>
  <si>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</si>
  <si>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</si>
  <si>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</si>
  <si>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</si>
  <si>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</si>
  <si>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</si>
  <si>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</si>
  <si>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</si>
  <si>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</si>
  <si>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</si>
  <si>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</si>
  <si>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</si>
  <si>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</si>
  <si>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</si>
  <si>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</si>
  <si>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</si>
  <si>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</si>
  <si>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</si>
  <si>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</si>
  <si>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</si>
  <si>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</si>
  <si>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</si>
  <si>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</si>
  <si>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</si>
  <si>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</si>
  <si>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</si>
  <si>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</si>
  <si>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</si>
  <si>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</si>
  <si>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</si>
  <si>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</si>
  <si>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</si>
  <si>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</si>
  <si>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</si>
  <si>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</si>
  <si>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</si>
  <si>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</si>
  <si>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</si>
  <si>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</si>
  <si>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</si>
  <si>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</si>
  <si>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</si>
  <si>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</si>
  <si>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</si>
  <si>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</si>
  <si>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</si>
  <si>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</si>
  <si>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</si>
  <si>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</si>
  <si>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</si>
  <si>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</si>
  <si>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</si>
  <si>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</si>
  <si>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</si>
  <si>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</si>
  <si>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</si>
  <si>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</si>
  <si>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</si>
  <si>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</si>
  <si>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</si>
  <si>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</si>
  <si>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</si>
  <si>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</si>
  <si>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</si>
  <si>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</si>
  <si>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</si>
  <si>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</si>
  <si>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</si>
  <si>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</si>
  <si>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</si>
  <si>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</si>
  <si>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</si>
  <si>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</si>
  <si>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</si>
  <si>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</si>
  <si>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</si>
  <si>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</si>
  <si>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</si>
  <si>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</si>
  <si>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</si>
  <si>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</si>
  <si>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</si>
  <si>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</si>
  <si>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</si>
  <si>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</si>
  <si>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</si>
  <si>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</si>
  <si>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</si>
  <si>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</si>
  <si>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</si>
  <si>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</si>
  <si>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</si>
  <si>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</si>
  <si>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</si>
  <si>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</si>
  <si>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</si>
  <si>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</si>
  <si>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</si>
  <si>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</si>
  <si>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</si>
  <si>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</si>
  <si>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</si>
  <si>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</si>
  <si>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</si>
  <si>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</si>
  <si>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</si>
  <si>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</si>
  <si>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</si>
  <si>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</si>
  <si>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</si>
  <si>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</si>
  <si>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</si>
  <si>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</si>
  <si>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</si>
  <si>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</si>
  <si>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</si>
  <si>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</si>
  <si>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</si>
  <si>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</si>
  <si>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</si>
  <si>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</si>
  <si>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</si>
  <si>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</si>
  <si>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</si>
  <si>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</si>
  <si>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</si>
  <si>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</si>
  <si>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</si>
  <si>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</si>
  <si>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</si>
  <si>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</si>
  <si>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</si>
  <si>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</si>
  <si>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</si>
  <si>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</si>
  <si>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</si>
  <si>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</si>
  <si>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</si>
  <si>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</si>
  <si>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</si>
  <si>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</si>
  <si>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</si>
  <si>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</si>
  <si>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</si>
  <si>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</si>
  <si>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</si>
  <si>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</si>
  <si>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</si>
  <si>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</si>
  <si>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</si>
  <si>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</si>
  <si>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</si>
  <si>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</si>
  <si>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</si>
  <si>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</si>
  <si>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</si>
  <si>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</si>
  <si>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</si>
  <si>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</si>
  <si>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</si>
  <si>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</si>
  <si>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</si>
  <si>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</si>
  <si>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</si>
  <si>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</si>
  <si>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</si>
  <si>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</si>
  <si>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</si>
  <si>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</si>
  <si>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</si>
  <si>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</si>
  <si>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</si>
  <si>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</si>
  <si>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</si>
  <si>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</si>
  <si>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</si>
  <si>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</si>
  <si>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</si>
  <si>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</si>
  <si>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</si>
  <si>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</si>
  <si>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</si>
  <si>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</si>
  <si>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</si>
  <si>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</si>
  <si>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</si>
  <si>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</si>
  <si>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</si>
  <si>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</si>
  <si>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</si>
  <si>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</si>
  <si>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</si>
  <si>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</si>
  <si>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</si>
  <si>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</si>
  <si>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</si>
  <si>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</si>
  <si>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</si>
  <si>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</si>
  <si>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</si>
  <si>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</si>
  <si>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</si>
  <si>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</si>
  <si>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</si>
  <si>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</si>
  <si>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</si>
  <si>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</si>
  <si>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</si>
  <si>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</si>
  <si>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</si>
  <si>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</si>
  <si>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</si>
  <si>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</si>
  <si>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</si>
  <si>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</si>
  <si>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</si>
  <si>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</si>
  <si>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</si>
  <si>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</si>
  <si>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</si>
  <si>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</si>
  <si>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</si>
  <si>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</si>
  <si>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</si>
  <si>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</si>
  <si>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</si>
  <si>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</si>
  <si>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</si>
  <si>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</si>
  <si>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</si>
  <si>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</si>
  <si>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</si>
  <si>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</si>
  <si>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</si>
  <si>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</si>
  <si>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</si>
  <si>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</si>
  <si>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</si>
  <si>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</si>
  <si>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</si>
  <si>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</si>
  <si>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</si>
  <si>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</si>
  <si>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</si>
  <si>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</si>
  <si>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</si>
  <si>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</si>
  <si>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</si>
  <si>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</si>
  <si>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</si>
  <si>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</si>
  <si>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</si>
  <si>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</si>
  <si>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</si>
  <si>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</si>
  <si>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</si>
  <si>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</si>
  <si>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</si>
  <si>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</si>
  <si>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</si>
  <si>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</si>
  <si>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</si>
  <si>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</si>
  <si>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</si>
  <si>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</si>
  <si>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</si>
  <si>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</si>
  <si>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</si>
  <si>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</si>
  <si>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</si>
  <si>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</si>
  <si>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</si>
  <si>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</si>
  <si>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</si>
  <si>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</si>
  <si>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</si>
  <si>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</si>
  <si>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</si>
  <si>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</si>
  <si>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</si>
  <si>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</si>
  <si>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</si>
  <si>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</si>
  <si>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</si>
  <si>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</si>
  <si>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</si>
  <si>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</si>
  <si>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</si>
  <si>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</si>
  <si>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</si>
  <si>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</si>
  <si>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</si>
  <si>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</si>
  <si>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</si>
  <si>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</si>
  <si>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</si>
  <si>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</si>
  <si>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</si>
  <si>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</si>
  <si>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</si>
  <si>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</si>
  <si>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</si>
  <si>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</si>
  <si>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</si>
  <si>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</si>
  <si>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</si>
  <si>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</si>
  <si>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</si>
  <si>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</si>
  <si>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</si>
  <si>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</si>
  <si>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</si>
  <si>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</si>
  <si>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</si>
  <si>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</si>
  <si>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</si>
  <si>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</si>
  <si>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</si>
  <si>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</si>
  <si>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</si>
  <si>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</si>
  <si>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</si>
  <si>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</si>
  <si>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</si>
  <si>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</si>
  <si>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</si>
  <si>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</si>
  <si>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</si>
  <si>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</si>
  <si>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</si>
  <si>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</si>
  <si>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</si>
  <si>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</si>
  <si>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</si>
  <si>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</si>
  <si>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</si>
  <si>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</si>
  <si>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</si>
  <si>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</si>
  <si>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</si>
  <si>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</si>
  <si>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</si>
  <si>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</si>
  <si>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</si>
  <si>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</si>
  <si>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</si>
  <si>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</si>
  <si>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</si>
  <si>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</si>
  <si>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</si>
  <si>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</si>
  <si>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</si>
  <si>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</si>
  <si>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</si>
  <si>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</si>
  <si>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</si>
  <si>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</si>
  <si>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</si>
  <si>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</si>
  <si>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</si>
  <si>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</si>
  <si>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</si>
  <si>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</si>
  <si>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</si>
  <si>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</si>
  <si>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</si>
  <si>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</si>
  <si>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</si>
  <si>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</si>
  <si>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</si>
  <si>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</si>
  <si>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</si>
  <si>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</si>
  <si>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</si>
  <si>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</si>
  <si>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</si>
  <si>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</si>
  <si>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</si>
  <si>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</si>
  <si>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</si>
  <si>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</si>
  <si>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</si>
  <si>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</si>
  <si>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</si>
  <si>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</si>
  <si>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</si>
  <si>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</si>
  <si>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</si>
  <si>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</si>
  <si>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</si>
  <si>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</si>
  <si>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</si>
  <si>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</si>
  <si>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</si>
  <si>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</si>
  <si>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</si>
  <si>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</si>
  <si>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</si>
  <si>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</si>
  <si>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</si>
  <si>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</si>
  <si>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</si>
  <si>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</si>
  <si>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</si>
  <si>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</si>
  <si>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</si>
  <si>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</si>
  <si>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</si>
  <si>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</si>
  <si>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</si>
  <si>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</si>
  <si>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</si>
  <si>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</si>
  <si>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</si>
  <si>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</si>
  <si>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</si>
  <si>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</si>
  <si>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</si>
  <si>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</si>
  <si>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</si>
  <si>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</si>
  <si>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</si>
  <si>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</si>
  <si>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</si>
  <si>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</si>
  <si>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</si>
  <si>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</si>
  <si>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</si>
  <si>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</si>
  <si>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</si>
  <si>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</si>
  <si>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</si>
  <si>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</si>
  <si>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</si>
  <si>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</si>
  <si>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</si>
  <si>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</si>
  <si>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</si>
  <si>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</si>
  <si>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</si>
  <si>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</si>
  <si>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</si>
  <si>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</si>
  <si>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</si>
  <si>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</si>
  <si>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</si>
  <si>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</si>
  <si>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</si>
  <si>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</si>
  <si>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</si>
  <si>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</si>
  <si>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</si>
  <si>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</si>
  <si>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</si>
  <si>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</si>
  <si>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</si>
  <si>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</si>
  <si>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</si>
  <si>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</si>
  <si>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</si>
  <si>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</si>
  <si>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</si>
  <si>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</si>
  <si>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</si>
  <si>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</si>
  <si>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</si>
  <si>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</si>
  <si>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</si>
  <si>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</si>
  <si>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</si>
  <si>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</si>
  <si>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</si>
  <si>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</si>
  <si>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</si>
  <si>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</si>
  <si>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</si>
  <si>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</si>
  <si>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</si>
  <si>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</si>
  <si>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</si>
  <si>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</si>
  <si>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</si>
  <si>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</si>
  <si>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</si>
  <si>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</si>
  <si>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</si>
  <si>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</si>
  <si>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</si>
  <si>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</si>
  <si>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</si>
  <si>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</si>
  <si>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</si>
  <si>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</si>
  <si>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</si>
  <si>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</si>
  <si>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</si>
  <si>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</si>
  <si>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</si>
  <si>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</si>
  <si>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</si>
  <si>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</si>
  <si>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</si>
  <si>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</si>
  <si>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</si>
  <si>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</si>
  <si>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</si>
  <si>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</si>
  <si>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</si>
  <si>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</si>
  <si>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</si>
  <si>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</si>
  <si>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</si>
  <si>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</si>
  <si>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</si>
  <si>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</si>
  <si>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</si>
  <si>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</si>
  <si>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</si>
  <si>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</si>
  <si>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</si>
  <si>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</si>
  <si>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</si>
  <si>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</si>
  <si>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</si>
  <si>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</si>
  <si>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</si>
  <si>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</si>
  <si>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</si>
  <si>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</si>
  <si>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</si>
  <si>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</si>
  <si>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</si>
  <si>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</si>
  <si>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</si>
  <si>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</si>
  <si>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</si>
  <si>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</si>
  <si>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</si>
  <si>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</si>
  <si>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</si>
  <si>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</si>
  <si>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</si>
  <si>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</si>
  <si>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</si>
  <si>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</si>
  <si>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</si>
  <si>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</si>
  <si>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</si>
  <si>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</si>
  <si>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</si>
  <si>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</si>
  <si>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</si>
  <si>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</si>
  <si>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</si>
  <si>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</si>
  <si>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</si>
  <si>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</si>
  <si>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</si>
  <si>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</si>
  <si>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</si>
  <si>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</si>
  <si>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</si>
  <si>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</si>
  <si>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</si>
  <si>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</si>
  <si>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</si>
  <si>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</si>
  <si>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</si>
  <si>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</si>
  <si>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</si>
  <si>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</si>
  <si>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</si>
  <si>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</si>
  <si>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</si>
  <si>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</si>
  <si>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</si>
  <si>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</si>
  <si>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</si>
  <si>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</si>
  <si>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</si>
  <si>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</si>
  <si>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</si>
  <si>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</si>
  <si>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</si>
  <si>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</si>
  <si>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</si>
  <si>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</si>
  <si>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</si>
  <si>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</si>
  <si>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</si>
  <si>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</si>
  <si>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</si>
  <si>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</si>
  <si>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</si>
  <si>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</si>
  <si>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</si>
  <si>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</si>
  <si>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</si>
  <si>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</si>
  <si>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</si>
  <si>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</si>
  <si>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</si>
  <si>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</si>
  <si>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</si>
  <si>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</si>
  <si>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</si>
  <si>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</si>
  <si>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</si>
  <si>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</si>
  <si>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</si>
  <si>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</si>
  <si>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</si>
  <si>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</si>
  <si>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</si>
  <si>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</si>
  <si>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</si>
  <si>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</si>
  <si>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</si>
  <si>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</si>
  <si>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</si>
  <si>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</si>
  <si>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</si>
  <si>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</si>
  <si>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</si>
  <si>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</si>
  <si>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</si>
  <si>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</si>
  <si>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</si>
  <si>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</si>
  <si>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</si>
  <si>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</si>
  <si>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</si>
  <si>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</si>
  <si>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</si>
  <si>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</si>
  <si>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</si>
  <si>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</si>
  <si>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</si>
  <si>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</si>
  <si>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</si>
  <si>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</si>
  <si>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</si>
  <si>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</si>
  <si>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</si>
  <si>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</si>
  <si>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</si>
  <si>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</si>
  <si>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</si>
  <si>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</si>
  <si>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</si>
  <si>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</si>
  <si>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</si>
  <si>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</si>
  <si>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</si>
  <si>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</si>
  <si>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</si>
  <si>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</si>
  <si>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</si>
  <si>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</si>
  <si>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</si>
  <si>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</si>
  <si>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</si>
  <si>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</si>
  <si>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</si>
  <si>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</si>
  <si>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</si>
  <si>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</si>
  <si>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</si>
  <si>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</si>
  <si>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</si>
  <si>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</si>
  <si>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</si>
  <si>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</si>
  <si>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</si>
  <si>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</si>
  <si>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</si>
  <si>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</si>
  <si>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</si>
  <si>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</si>
  <si>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</si>
  <si>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</si>
  <si>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</si>
  <si>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</si>
  <si>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</si>
  <si>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</si>
  <si>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</si>
  <si>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</si>
  <si>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</si>
  <si>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</si>
  <si>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</si>
  <si>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</si>
  <si>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</si>
  <si>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</si>
  <si>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</si>
  <si>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</si>
  <si>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</si>
  <si>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</si>
  <si>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</si>
  <si>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</si>
  <si>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</si>
  <si>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</si>
  <si>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</si>
  <si>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</si>
  <si>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</si>
  <si>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</si>
  <si>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</si>
  <si>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</si>
  <si>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</si>
  <si>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</si>
  <si>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</si>
  <si>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</si>
  <si>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</si>
  <si>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</si>
  <si>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</si>
  <si>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</si>
  <si>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</si>
  <si>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</si>
  <si>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</si>
  <si>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</si>
  <si>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</si>
  <si>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</si>
  <si>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</si>
  <si>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</si>
  <si>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</si>
  <si>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</si>
  <si>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</si>
  <si>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</si>
  <si>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</si>
  <si>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</si>
  <si>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</si>
  <si>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</si>
  <si>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</si>
  <si>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</si>
  <si>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</si>
  <si>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</si>
  <si>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</si>
  <si>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</si>
  <si>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</si>
  <si>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</si>
  <si>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</si>
  <si>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</si>
  <si>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</si>
  <si>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</si>
  <si>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</si>
  <si>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</si>
  <si>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</si>
  <si>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</si>
  <si>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</si>
  <si>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</si>
  <si>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</si>
  <si>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</si>
  <si>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</si>
  <si>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</si>
  <si>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</si>
  <si>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</si>
  <si>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</si>
  <si>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</si>
  <si>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</si>
  <si>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</si>
  <si>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</si>
  <si>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</si>
  <si>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</si>
  <si>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</si>
  <si>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</si>
  <si>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</si>
  <si>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</si>
  <si>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</si>
  <si>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</si>
  <si>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</si>
  <si>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</si>
  <si>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</si>
  <si>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</si>
  <si>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</si>
  <si>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</si>
  <si>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</si>
  <si>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</si>
  <si>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</si>
  <si>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</si>
  <si>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</si>
  <si>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</si>
  <si>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</si>
  <si>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</si>
  <si>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</si>
  <si>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</si>
  <si>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</si>
  <si>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</si>
  <si>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</si>
  <si>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</si>
  <si>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</si>
  <si>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</si>
  <si>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</si>
  <si>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</si>
  <si>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</si>
  <si>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</si>
  <si>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</si>
  <si>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</si>
  <si>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</si>
  <si>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</si>
  <si>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</si>
  <si>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</si>
  <si>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</si>
  <si>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</si>
  <si>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</si>
  <si>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</si>
  <si>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</si>
  <si>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</si>
  <si>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</si>
  <si>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</si>
  <si>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</si>
  <si>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</si>
  <si>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</si>
  <si>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</si>
  <si>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</si>
  <si>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</si>
  <si>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</si>
  <si>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</si>
  <si>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</si>
  <si>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</si>
  <si>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</si>
  <si>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</si>
  <si>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</si>
  <si>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</si>
  <si>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</si>
  <si>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</si>
  <si>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</si>
  <si>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</si>
  <si>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</si>
  <si>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</si>
  <si>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</si>
  <si>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</si>
  <si>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</si>
  <si>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</si>
  <si>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</si>
  <si>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</si>
  <si>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</si>
  <si>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</si>
  <si>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</si>
  <si>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</si>
  <si>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</si>
  <si>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</si>
  <si>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</si>
  <si>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</si>
  <si>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</si>
  <si>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</si>
  <si>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</si>
  <si>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</si>
  <si>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</si>
  <si>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</si>
  <si>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</si>
  <si>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</si>
  <si>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</si>
  <si>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</si>
  <si>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</si>
  <si>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</si>
  <si>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</si>
  <si>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</si>
  <si>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</si>
  <si>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</si>
  <si>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</si>
  <si>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</si>
  <si>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</si>
  <si>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</si>
  <si>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</si>
  <si>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</si>
  <si>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</si>
  <si>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</si>
  <si>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</si>
  <si>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</si>
  <si>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</si>
  <si>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</si>
  <si>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</si>
  <si>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</si>
  <si>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</si>
  <si>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</si>
  <si>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</si>
  <si>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</si>
  <si>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</si>
  <si>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</si>
  <si>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</si>
  <si>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</si>
  <si>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</si>
  <si>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</si>
  <si>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</si>
  <si>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</si>
  <si>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</si>
  <si>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</si>
  <si>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</si>
  <si>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</si>
  <si>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</si>
  <si>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</si>
  <si>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</si>
  <si>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</si>
  <si>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</si>
  <si>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</si>
  <si>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</si>
  <si>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</si>
  <si>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</si>
  <si>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</si>
  <si>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</si>
  <si>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</si>
  <si>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</si>
  <si>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</si>
  <si>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</si>
  <si>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</si>
  <si>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</si>
  <si>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</si>
  <si>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</si>
  <si>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</si>
  <si>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</si>
  <si>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</si>
  <si>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</si>
  <si>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</si>
  <si>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</si>
  <si>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</si>
  <si>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</si>
  <si>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</si>
  <si>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</si>
  <si>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</si>
  <si>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</si>
  <si>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</si>
  <si>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</si>
  <si>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</si>
  <si>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</si>
  <si>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</si>
  <si>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</si>
  <si>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</si>
  <si>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</si>
  <si>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</si>
  <si>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</si>
  <si>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</si>
  <si>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</si>
  <si>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</si>
  <si>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</si>
  <si>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</si>
  <si>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</si>
  <si>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</si>
  <si>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</si>
  <si>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</si>
  <si>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</si>
  <si>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</si>
  <si>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</si>
  <si>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</si>
  <si>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</si>
  <si>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</si>
  <si>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</si>
  <si>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</si>
  <si>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</si>
  <si>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</si>
  <si>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</si>
  <si>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</si>
  <si>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</si>
  <si>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</si>
  <si>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</si>
  <si>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</si>
  <si>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</si>
  <si>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</si>
  <si>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</si>
  <si>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</si>
  <si>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</si>
  <si>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</si>
  <si>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</si>
  <si>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</si>
  <si>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</si>
  <si>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</si>
  <si>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</si>
  <si>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</si>
  <si>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</si>
  <si>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</si>
  <si>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</si>
  <si>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</si>
  <si>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</si>
  <si>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</si>
  <si>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</si>
  <si>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</si>
  <si>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</si>
  <si>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</si>
  <si>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</si>
  <si>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</si>
  <si>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</si>
  <si>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</si>
  <si>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</si>
  <si>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</si>
  <si>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</si>
  <si>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</si>
  <si>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</si>
  <si>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</si>
  <si>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</si>
  <si>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</si>
  <si>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</si>
  <si>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</si>
  <si>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</si>
  <si>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</si>
  <si>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</si>
  <si>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</si>
  <si>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</si>
  <si>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</si>
  <si>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</si>
  <si>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</si>
  <si>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</si>
  <si>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</si>
  <si>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</si>
  <si>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</si>
  <si>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</si>
  <si>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</si>
  <si>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</si>
  <si>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</si>
  <si>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</si>
  <si>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</si>
  <si>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</si>
  <si>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</si>
  <si>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</si>
  <si>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</si>
  <si>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</si>
  <si>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</si>
  <si>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</si>
  <si>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</si>
  <si>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</si>
  <si>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</si>
  <si>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</si>
  <si>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</si>
  <si>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</si>
  <si>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</si>
  <si>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</si>
  <si>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</si>
  <si>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</si>
  <si>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</si>
  <si>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</si>
  <si>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</si>
  <si>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</si>
  <si>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</si>
  <si>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</si>
  <si>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</si>
  <si>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</si>
  <si>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</si>
  <si>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</si>
  <si>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</si>
  <si>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</si>
  <si>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</si>
  <si>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</si>
  <si>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</si>
  <si>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</si>
  <si>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</si>
  <si>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</si>
  <si>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</si>
  <si>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</si>
  <si>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</si>
  <si>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</si>
  <si>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</si>
  <si>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</si>
  <si>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</si>
  <si>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</si>
  <si>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</si>
  <si>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</si>
  <si>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</si>
  <si>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</si>
  <si>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</si>
  <si>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</si>
  <si>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</si>
  <si>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</si>
  <si>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</si>
  <si>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</si>
  <si>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</si>
  <si>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</si>
  <si>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</si>
  <si>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</si>
  <si>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</si>
  <si>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</si>
  <si>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</si>
  <si>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</si>
  <si>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</si>
  <si>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</si>
  <si>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</si>
  <si>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</si>
  <si>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</si>
  <si>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</si>
  <si>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</si>
  <si>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</si>
  <si>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</si>
  <si>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</si>
  <si>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</si>
  <si>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</si>
  <si>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</si>
  <si>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</si>
  <si>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</si>
  <si>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</si>
  <si>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</si>
  <si>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</si>
  <si>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</si>
  <si>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</si>
  <si>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</si>
  <si>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</si>
  <si>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</si>
  <si>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</si>
  <si>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</si>
  <si>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</si>
  <si>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</si>
  <si>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</si>
  <si>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</si>
  <si>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</si>
  <si>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</si>
  <si>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</si>
  <si>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</si>
  <si>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</si>
  <si>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</si>
  <si>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</si>
  <si>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</si>
  <si>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</si>
  <si>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</si>
  <si>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</si>
  <si>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</si>
  <si>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</si>
  <si>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</si>
  <si>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</si>
  <si>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</si>
  <si>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</si>
  <si>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</si>
  <si>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</si>
  <si>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</si>
  <si>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</si>
  <si>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</si>
  <si>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</si>
  <si>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</si>
  <si>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</si>
  <si>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</si>
  <si>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</si>
  <si>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</si>
  <si>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</si>
  <si>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</si>
  <si>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</si>
  <si>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</si>
  <si>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</si>
  <si>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</si>
  <si>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</si>
  <si>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</si>
  <si>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</si>
  <si>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</si>
  <si>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</si>
  <si>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</si>
  <si>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</si>
  <si>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</si>
  <si>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</si>
  <si>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</si>
  <si>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</si>
  <si>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</si>
  <si>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</si>
  <si>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</si>
  <si>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</si>
  <si>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</si>
  <si>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</si>
  <si>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</si>
  <si>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</si>
  <si>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</si>
  <si>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</si>
  <si>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</si>
  <si>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</si>
  <si>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</si>
  <si>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</si>
  <si>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</si>
  <si>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</si>
  <si>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</si>
  <si>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</si>
  <si>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</si>
  <si>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</si>
  <si>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</si>
  <si>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</si>
  <si>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</si>
  <si>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</si>
  <si>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</si>
  <si>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</si>
  <si>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</si>
  <si>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</si>
  <si>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</si>
  <si>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</si>
  <si>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</si>
  <si>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</si>
  <si>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</si>
  <si>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</si>
  <si>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</si>
  <si>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</si>
  <si>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</si>
  <si>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</si>
  <si>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</si>
  <si>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</si>
  <si>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</si>
  <si>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</si>
  <si>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</si>
  <si>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</si>
  <si>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</si>
  <si>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</si>
  <si>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</si>
  <si>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</si>
  <si>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</si>
  <si>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</si>
  <si>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</si>
  <si>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</si>
  <si>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</si>
  <si>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</si>
  <si>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</si>
  <si>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</si>
  <si>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</si>
  <si>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</si>
  <si>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</si>
  <si>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</si>
  <si>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</si>
  <si>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</si>
  <si>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</si>
  <si>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</si>
  <si>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</si>
  <si>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</si>
  <si>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</si>
  <si>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</si>
  <si>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</si>
  <si>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</si>
  <si>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</si>
  <si>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</si>
  <si>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</si>
  <si>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</si>
  <si>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</si>
  <si>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</si>
  <si>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</si>
  <si>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</si>
  <si>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</si>
  <si>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</si>
  <si>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</si>
  <si>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</si>
  <si>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</si>
  <si>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</si>
  <si>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</si>
  <si>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</si>
  <si>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</si>
  <si>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</si>
  <si>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</si>
  <si>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</si>
  <si>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</si>
  <si>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</si>
  <si>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</si>
  <si>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</si>
  <si>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</si>
  <si>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</si>
  <si>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</si>
  <si>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</si>
  <si>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</si>
  <si>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</si>
  <si>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</si>
  <si>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</si>
  <si>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</si>
  <si>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</si>
  <si>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</si>
  <si>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</si>
  <si>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</si>
  <si>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</si>
  <si>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</si>
  <si>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</si>
  <si>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</si>
  <si>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</si>
  <si>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</si>
  <si>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</si>
  <si>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</si>
  <si>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</si>
  <si>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</si>
  <si>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</si>
  <si>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</si>
  <si>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</si>
  <si>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</si>
  <si>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</si>
  <si>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</si>
  <si>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</si>
  <si>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</si>
  <si>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</si>
  <si>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</si>
  <si>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</si>
  <si>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</si>
  <si>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</si>
  <si>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</si>
  <si>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</si>
  <si>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</si>
  <si>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</si>
  <si>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</si>
  <si>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</si>
  <si>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</si>
  <si>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</si>
  <si>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</si>
  <si>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</si>
  <si>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</si>
  <si>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</si>
  <si>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</si>
  <si>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</si>
  <si>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</si>
  <si>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</si>
  <si>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</si>
  <si>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</si>
  <si>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</si>
  <si>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</si>
  <si>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</si>
  <si>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</si>
  <si>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</si>
  <si>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</si>
  <si>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</si>
  <si>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</si>
  <si>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</si>
  <si>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</si>
  <si>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</si>
  <si>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</si>
  <si>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</si>
  <si>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</si>
  <si>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</si>
  <si>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</si>
  <si>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</si>
  <si>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</si>
  <si>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</si>
  <si>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</si>
  <si>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</si>
  <si>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</si>
  <si>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</si>
  <si>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</si>
  <si>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</si>
  <si>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</si>
  <si>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</si>
  <si>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</si>
  <si>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</si>
  <si>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</si>
  <si>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</si>
  <si>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</si>
  <si>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</si>
  <si>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</si>
  <si>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</si>
  <si>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</si>
  <si>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</si>
  <si>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</si>
  <si>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</si>
  <si>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</si>
  <si>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</si>
  <si>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</si>
  <si>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</si>
  <si>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</si>
  <si>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</si>
  <si>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</si>
  <si>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</si>
  <si>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</si>
  <si>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</si>
  <si>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</si>
  <si>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</si>
  <si>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</si>
  <si>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</si>
  <si>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</si>
  <si>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</si>
  <si>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</si>
  <si>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</si>
  <si>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</si>
  <si>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</si>
  <si>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</si>
  <si>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</si>
  <si>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</si>
  <si>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</si>
  <si>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</si>
  <si>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</si>
  <si>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</si>
  <si>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</si>
  <si>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</si>
  <si>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</si>
  <si>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</si>
  <si>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</si>
  <si>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</si>
  <si>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</si>
  <si>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</si>
  <si>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</si>
  <si>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</si>
  <si>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</si>
  <si>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</si>
  <si>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</si>
  <si>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</si>
  <si>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</si>
  <si>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</si>
  <si>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</si>
  <si>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</si>
  <si>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</si>
  <si>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</si>
  <si>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</si>
  <si>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</si>
  <si>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</si>
  <si>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</si>
  <si>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</si>
  <si>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</si>
  <si>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</si>
  <si>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</si>
  <si>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</si>
  <si>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</si>
  <si>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</si>
  <si>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</si>
  <si>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</si>
  <si>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</si>
  <si>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</si>
  <si>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</si>
  <si>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</si>
  <si>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</si>
  <si>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</si>
  <si>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</si>
  <si>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</si>
  <si>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</si>
  <si>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</si>
  <si>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</si>
  <si>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</si>
  <si>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</si>
  <si>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</si>
  <si>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</si>
  <si>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</si>
  <si>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</si>
  <si>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</si>
  <si>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</si>
  <si>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</si>
  <si>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</si>
  <si>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</si>
  <si>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</si>
  <si>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</si>
  <si>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</si>
  <si>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</si>
  <si>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</si>
  <si>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</si>
  <si>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</si>
  <si>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</si>
  <si>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</si>
  <si>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</si>
  <si>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</si>
  <si>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</si>
  <si>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</si>
  <si>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</si>
  <si>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</si>
  <si>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</si>
  <si>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</si>
  <si>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</si>
  <si>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</si>
  <si>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</si>
  <si>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</si>
  <si>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</si>
  <si>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</si>
  <si>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</si>
  <si>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</si>
  <si>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</si>
  <si>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</si>
  <si>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</si>
  <si>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</si>
  <si>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</si>
  <si>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</si>
  <si>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</si>
  <si>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</si>
  <si>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</si>
  <si>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</si>
  <si>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</si>
  <si>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</si>
  <si>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</si>
  <si>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</si>
  <si>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</si>
  <si>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</si>
  <si>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</si>
  <si>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</si>
  <si>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</si>
  <si>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</si>
  <si>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</si>
  <si>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</si>
  <si>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</si>
  <si>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</si>
  <si>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</si>
  <si>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</si>
  <si>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</si>
  <si>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</si>
  <si>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</si>
  <si>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</si>
  <si>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</si>
  <si>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</si>
  <si>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</si>
  <si>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</si>
  <si>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</si>
  <si>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</si>
  <si>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</si>
  <si>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</si>
  <si>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</si>
  <si>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</si>
  <si>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</si>
  <si>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</si>
  <si>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</si>
  <si>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</si>
  <si>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</si>
  <si>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</si>
  <si>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</si>
  <si>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</si>
  <si>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</si>
  <si>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</si>
  <si>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</si>
  <si>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</si>
  <si>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</si>
  <si>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</si>
  <si>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</si>
  <si>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</si>
  <si>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</si>
  <si>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</si>
  <si>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</si>
  <si>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</si>
  <si>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</si>
  <si>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</si>
  <si>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</si>
  <si>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</si>
  <si>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</si>
  <si>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</si>
  <si>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</si>
  <si>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</si>
  <si>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</si>
  <si>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</si>
  <si>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</si>
  <si>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</si>
  <si>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</si>
  <si>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</si>
  <si>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</si>
  <si>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</si>
  <si>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</si>
  <si>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</si>
  <si>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</si>
  <si>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</si>
  <si>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</si>
  <si>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</si>
  <si>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</si>
  <si>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</si>
  <si>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</si>
  <si>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</si>
  <si>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</si>
  <si>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</si>
  <si>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</si>
  <si>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</si>
  <si>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</si>
  <si>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</si>
  <si>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</si>
  <si>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</si>
  <si>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</si>
  <si>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</si>
  <si>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</si>
  <si>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</si>
  <si>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</si>
  <si>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</si>
  <si>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</si>
  <si>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</si>
  <si>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</si>
  <si>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</si>
  <si>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</si>
  <si>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</si>
  <si>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</si>
  <si>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</si>
  <si>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</si>
  <si>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</si>
  <si>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</si>
  <si>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</si>
  <si>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</si>
  <si>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</si>
  <si>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</si>
  <si>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</si>
  <si>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</si>
  <si>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</si>
  <si>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</si>
  <si>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</si>
  <si>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</si>
  <si>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</si>
  <si>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</si>
  <si>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</si>
  <si>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</si>
  <si>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</si>
  <si>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</si>
  <si>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</si>
  <si>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</si>
  <si>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</si>
  <si>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</si>
  <si>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</si>
  <si>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</si>
  <si>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</si>
  <si>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</si>
  <si>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</si>
  <si>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</si>
  <si>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</si>
  <si>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</si>
  <si>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</si>
  <si>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</si>
  <si>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</si>
  <si>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</si>
  <si>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</si>
  <si>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</si>
  <si>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</si>
  <si>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</si>
  <si>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</si>
  <si>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</si>
  <si>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</si>
  <si>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</si>
  <si>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</si>
  <si>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</si>
  <si>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</si>
  <si>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</si>
  <si>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</si>
  <si>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</si>
  <si>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</si>
  <si>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</si>
  <si>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</si>
  <si>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</si>
  <si>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</si>
  <si>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</si>
  <si>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</si>
  <si>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</si>
  <si>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</si>
  <si>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</si>
  <si>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</si>
  <si>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</si>
  <si>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</si>
  <si>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</si>
  <si>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</si>
  <si>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</si>
  <si>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</si>
  <si>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</si>
  <si>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</si>
  <si>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</si>
  <si>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</si>
  <si>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</si>
  <si>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</si>
  <si>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</si>
  <si>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</si>
  <si>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</si>
  <si>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</si>
  <si>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</si>
  <si>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</si>
  <si>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</si>
  <si>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</si>
  <si>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</si>
  <si>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</si>
  <si>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</si>
  <si>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</si>
  <si>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</si>
  <si>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</si>
  <si>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</si>
  <si>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</si>
  <si>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</si>
  <si>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</si>
  <si>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</si>
  <si>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</si>
  <si>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</si>
  <si>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</si>
  <si>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</si>
  <si>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</si>
  <si>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</si>
  <si>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</si>
  <si>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</si>
  <si>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</si>
  <si>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</si>
  <si>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</si>
  <si>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</si>
  <si>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</si>
  <si>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</si>
  <si>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</si>
  <si>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</si>
  <si>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</si>
  <si>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</si>
  <si>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</si>
  <si>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</si>
  <si>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</si>
  <si>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</si>
  <si>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</si>
  <si>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</si>
  <si>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</si>
  <si>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</si>
  <si>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</si>
  <si>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</si>
  <si>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</si>
  <si>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</si>
  <si>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</si>
  <si>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</si>
  <si>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</si>
  <si>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</si>
  <si>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</si>
  <si>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</si>
  <si>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</si>
  <si>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</si>
  <si>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</si>
  <si>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</si>
  <si>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</si>
  <si>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</si>
  <si>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</si>
  <si>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</si>
  <si>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</si>
  <si>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</si>
  <si>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</si>
  <si>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</si>
  <si>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</si>
  <si>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</si>
  <si>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</si>
  <si>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</si>
  <si>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</si>
  <si>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</si>
  <si>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</si>
  <si>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</si>
  <si>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</si>
  <si>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</si>
  <si>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</si>
  <si>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</si>
  <si>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</si>
  <si>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</si>
  <si>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</si>
  <si>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</si>
  <si>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</si>
  <si>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</si>
  <si>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</si>
  <si>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</si>
  <si>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</si>
  <si>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</si>
  <si>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</si>
  <si>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</si>
  <si>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</si>
  <si>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</si>
  <si>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</si>
  <si>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</si>
  <si>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</si>
  <si>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</si>
  <si>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</si>
  <si>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</si>
  <si>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</si>
  <si>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</si>
  <si>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</si>
  <si>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</si>
  <si>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</si>
  <si>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</si>
  <si>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</si>
  <si>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</si>
  <si>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</si>
  <si>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</si>
  <si>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</si>
  <si>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</si>
  <si>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</si>
  <si>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</si>
  <si>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</si>
  <si>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</si>
  <si>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</si>
  <si>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</si>
  <si>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</si>
  <si>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</si>
  <si>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</si>
  <si>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</si>
  <si>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</si>
  <si>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</si>
  <si>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</si>
  <si>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</si>
  <si>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</si>
  <si>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</si>
  <si>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</si>
  <si>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</si>
  <si>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</si>
  <si>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</si>
  <si>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</si>
  <si>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</si>
  <si>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</si>
  <si>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</si>
  <si>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</si>
  <si>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</si>
  <si>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</si>
  <si>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</si>
  <si>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</si>
  <si>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</si>
  <si>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</si>
  <si>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</si>
  <si>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</si>
  <si>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</si>
  <si>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</si>
  <si>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</si>
  <si>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</si>
  <si>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</si>
  <si>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</si>
  <si>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</si>
  <si>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</si>
  <si>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</si>
  <si>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</si>
  <si>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</si>
  <si>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</si>
  <si>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</si>
  <si>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</si>
  <si>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</si>
  <si>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</si>
  <si>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</si>
  <si>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</si>
  <si>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</si>
  <si>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</si>
  <si>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</si>
  <si>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</si>
  <si>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</si>
  <si>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</si>
  <si>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</si>
  <si>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</si>
  <si>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</si>
  <si>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</si>
  <si>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</si>
  <si>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</si>
  <si>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</si>
  <si>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</si>
  <si>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</si>
  <si>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</si>
  <si>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</si>
  <si>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</si>
  <si>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</si>
  <si>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</si>
  <si>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</si>
  <si>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</si>
  <si>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</si>
  <si>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</si>
  <si>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</si>
  <si>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</si>
  <si>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</si>
  <si>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</si>
  <si>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</si>
  <si>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</si>
  <si>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</si>
  <si>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</si>
  <si>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</si>
  <si>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</si>
  <si>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</si>
  <si>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</si>
  <si>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</si>
  <si>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</si>
  <si>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</si>
  <si>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</si>
  <si>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</si>
  <si>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</si>
  <si>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</si>
  <si>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</si>
  <si>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</si>
  <si>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</si>
  <si>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</si>
  <si>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</si>
  <si>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</si>
  <si>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</si>
  <si>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</si>
  <si>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</si>
  <si>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</si>
  <si>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</si>
  <si>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</si>
  <si>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</si>
  <si>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</si>
  <si>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</si>
  <si>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</si>
  <si>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</si>
  <si>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</si>
  <si>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</si>
  <si>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</si>
  <si>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</si>
  <si>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</si>
  <si>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</si>
  <si>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</si>
  <si>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</si>
  <si>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</si>
  <si>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</si>
  <si>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</si>
  <si>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</si>
  <si>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</si>
  <si>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</si>
  <si>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</si>
  <si>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</si>
  <si>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</si>
  <si>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</si>
  <si>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</si>
  <si>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</si>
  <si>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</si>
  <si>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</si>
  <si>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</si>
  <si>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</si>
  <si>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</si>
  <si>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</si>
  <si>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</si>
  <si>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</si>
  <si>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</si>
  <si>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</si>
  <si>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</si>
  <si>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</si>
  <si>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</si>
  <si>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</si>
  <si>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</si>
  <si>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</si>
  <si>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</si>
  <si>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</si>
  <si>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</si>
  <si>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</si>
  <si>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</si>
  <si>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</si>
  <si>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</si>
  <si>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</si>
  <si>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</si>
  <si>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</si>
  <si>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</si>
  <si>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</si>
  <si>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</si>
  <si>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</si>
  <si>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</si>
  <si>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</si>
  <si>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</si>
  <si>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</si>
  <si>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</si>
  <si>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</si>
  <si>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</si>
  <si>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</si>
  <si>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</si>
  <si>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</si>
  <si>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</si>
  <si>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</si>
  <si>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</si>
  <si>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</si>
  <si>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</si>
  <si>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</si>
  <si>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</si>
  <si>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</si>
  <si>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</si>
  <si>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</si>
  <si>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</si>
  <si>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</si>
  <si>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</si>
  <si>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</si>
  <si>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</si>
  <si>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</si>
  <si>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</si>
  <si>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</si>
  <si>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</si>
  <si>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</si>
  <si>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</si>
  <si>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</si>
  <si>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</si>
  <si>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</si>
  <si>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</si>
  <si>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</si>
  <si>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</si>
  <si>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</si>
  <si>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</si>
  <si>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</si>
  <si>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</si>
  <si>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</si>
  <si>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</si>
  <si>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</si>
  <si>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</si>
  <si>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</si>
  <si>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</si>
  <si>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</si>
  <si>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</si>
  <si>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</si>
  <si>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</si>
  <si>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</si>
  <si>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</si>
  <si>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</si>
  <si>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</si>
  <si>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</si>
  <si>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</si>
  <si>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</si>
  <si>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</si>
  <si>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</si>
  <si>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</si>
  <si>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</si>
  <si>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</si>
  <si>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</si>
  <si>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</si>
  <si>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</si>
  <si>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</si>
  <si>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</si>
  <si>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</si>
  <si>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</si>
  <si>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</si>
  <si>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</si>
  <si>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</si>
  <si>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</si>
  <si>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</si>
  <si>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</si>
  <si>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</si>
  <si>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</si>
  <si>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</si>
  <si>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</si>
  <si>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</si>
  <si>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</si>
  <si>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</si>
  <si>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</si>
  <si>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</si>
  <si>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</si>
  <si>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</si>
  <si>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</si>
  <si>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</si>
  <si>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</si>
  <si>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</si>
  <si>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</si>
  <si>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</si>
  <si>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</si>
  <si>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</si>
  <si>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</si>
  <si>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</si>
  <si>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</si>
  <si>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</si>
  <si>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</si>
  <si>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</si>
  <si>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</si>
  <si>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</si>
  <si>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</si>
  <si>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</si>
  <si>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</si>
  <si>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</si>
  <si>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</si>
  <si>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</si>
  <si>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</si>
  <si>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</si>
  <si>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</si>
  <si>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</si>
  <si>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</si>
  <si>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</si>
  <si>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</si>
  <si>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</si>
  <si>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</si>
  <si>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</si>
  <si>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</si>
  <si>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</si>
  <si>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</si>
  <si>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</si>
  <si>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</si>
  <si>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</si>
  <si>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</si>
  <si>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</si>
  <si>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</si>
  <si>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</si>
  <si>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</si>
  <si>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</si>
  <si>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</si>
  <si>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</si>
  <si>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</si>
  <si>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</si>
  <si>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</si>
  <si>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</si>
  <si>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</si>
  <si>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</si>
  <si>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</si>
  <si>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</si>
  <si>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</si>
  <si>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</si>
  <si>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</si>
  <si>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</si>
  <si>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</si>
  <si>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</si>
  <si>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</si>
  <si>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</si>
  <si>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</si>
  <si>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</si>
  <si>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</si>
  <si>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</si>
  <si>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</si>
  <si>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</si>
  <si>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</si>
  <si>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</si>
  <si>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</si>
  <si>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</si>
  <si>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</si>
  <si>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</si>
  <si>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</si>
  <si>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</si>
  <si>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</si>
  <si>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</si>
  <si>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</si>
  <si>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</si>
  <si>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</si>
  <si>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</si>
  <si>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</si>
  <si>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</si>
  <si>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</si>
  <si>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</si>
  <si>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</si>
  <si>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</si>
  <si>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</si>
  <si>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</si>
  <si>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</si>
  <si>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</si>
  <si>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</si>
  <si>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</si>
  <si>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</si>
  <si>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</si>
  <si>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</si>
  <si>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</si>
  <si>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</si>
  <si>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</si>
  <si>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</si>
  <si>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</si>
  <si>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</si>
  <si>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</si>
  <si>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</si>
  <si>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</si>
  <si>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</si>
  <si>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</si>
  <si>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</si>
  <si>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</si>
  <si>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</si>
  <si>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</si>
  <si>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</si>
  <si>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</si>
  <si>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</si>
  <si>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</si>
  <si>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</si>
  <si>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</si>
  <si>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</si>
  <si>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</si>
  <si>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</si>
  <si>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</si>
  <si>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</si>
  <si>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</si>
  <si>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</si>
  <si>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</si>
  <si>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</si>
  <si>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</si>
  <si>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</si>
  <si>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</si>
  <si>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</si>
  <si>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</si>
  <si>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</si>
  <si>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</si>
  <si>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</si>
  <si>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</si>
  <si>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</si>
  <si>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</si>
  <si>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</si>
  <si>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</si>
  <si>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</si>
  <si>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</si>
  <si>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</si>
  <si>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</si>
  <si>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</si>
  <si>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</si>
  <si>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</si>
  <si>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</si>
  <si>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</si>
  <si>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</si>
  <si>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</si>
  <si>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</si>
  <si>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</si>
  <si>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</si>
  <si>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</si>
  <si>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</si>
  <si>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</si>
  <si>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</si>
  <si>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</si>
  <si>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</si>
  <si>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</si>
  <si>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</si>
  <si>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</si>
  <si>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</si>
  <si>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</si>
  <si>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</si>
  <si>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</si>
  <si>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</si>
  <si>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</si>
  <si>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</si>
  <si>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</si>
  <si>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</si>
  <si>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</si>
  <si>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</si>
  <si>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</si>
  <si>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</si>
  <si>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</si>
  <si>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</si>
  <si>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</si>
  <si>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</si>
  <si>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</si>
  <si>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</si>
  <si>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</si>
  <si>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</si>
  <si>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</si>
  <si>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</si>
  <si>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</si>
  <si>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</si>
  <si>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</si>
  <si>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</si>
  <si>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</si>
  <si>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</si>
  <si>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</si>
  <si>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</si>
  <si>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</si>
  <si>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</si>
  <si>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</si>
  <si>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</si>
  <si>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</si>
  <si>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</si>
  <si>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</si>
  <si>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</si>
  <si>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</si>
  <si>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</si>
  <si>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</si>
  <si>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</si>
  <si>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</si>
  <si>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</si>
  <si>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</si>
  <si>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</si>
  <si>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</si>
  <si>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</si>
  <si>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</si>
  <si>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</si>
  <si>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</si>
  <si>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</si>
  <si>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</si>
  <si>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</si>
  <si>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</si>
  <si>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</si>
  <si>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</si>
  <si>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</si>
  <si>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</si>
  <si>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</si>
  <si>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</si>
  <si>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</si>
  <si>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</si>
  <si>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</si>
  <si>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</si>
  <si>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</si>
  <si>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</si>
  <si>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</si>
  <si>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</si>
  <si>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</si>
  <si>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</si>
  <si>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</si>
  <si>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</si>
  <si>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</si>
  <si>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</si>
  <si>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</si>
  <si>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</si>
  <si>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</si>
  <si>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</si>
  <si>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</si>
  <si>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</si>
  <si>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</si>
  <si>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</si>
  <si>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</si>
  <si>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</si>
  <si>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</si>
  <si>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</si>
  <si>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</si>
  <si>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</si>
  <si>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</si>
  <si>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</si>
  <si>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</si>
  <si>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</si>
  <si>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</si>
  <si>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</si>
  <si>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</si>
  <si>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</si>
  <si>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</si>
  <si>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</si>
  <si>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</si>
  <si>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</si>
  <si>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</si>
  <si>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</si>
  <si>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</si>
  <si>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</si>
  <si>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</si>
  <si>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</si>
  <si>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</si>
  <si>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</si>
  <si>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</si>
  <si>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</si>
  <si>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</si>
  <si>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</si>
  <si>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</si>
  <si>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</si>
  <si>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</si>
  <si>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</si>
  <si>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</si>
  <si>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</si>
  <si>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</si>
  <si>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</si>
  <si>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</si>
  <si>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</si>
  <si>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</si>
  <si>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</si>
  <si>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</si>
  <si>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</si>
  <si>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</si>
  <si>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</si>
  <si>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</si>
  <si>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</si>
  <si>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</si>
  <si>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</si>
  <si>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</si>
  <si>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</si>
  <si>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</si>
  <si>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</si>
  <si>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</si>
  <si>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</si>
  <si>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</si>
  <si>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</si>
  <si>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</si>
  <si>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</si>
  <si>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</si>
  <si>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</si>
  <si>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</si>
  <si>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</si>
  <si>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</si>
  <si>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</si>
  <si>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</si>
  <si>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</si>
  <si>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</si>
  <si>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</si>
  <si>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</si>
  <si>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</si>
  <si>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</si>
  <si>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</si>
  <si>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</si>
  <si>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</si>
  <si>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</si>
  <si>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</si>
  <si>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</si>
  <si>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</si>
  <si>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</si>
  <si>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</si>
  <si>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</si>
  <si>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</si>
  <si>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</si>
  <si>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</si>
  <si>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</si>
  <si>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</si>
  <si>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</si>
  <si>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</si>
  <si>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</si>
  <si>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</si>
  <si>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</si>
  <si>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</si>
  <si>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</si>
  <si>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</si>
  <si>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</si>
  <si>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</si>
  <si>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</si>
  <si>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</si>
  <si>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</si>
  <si>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</si>
  <si>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</si>
  <si>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</si>
  <si>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</si>
  <si>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</si>
  <si>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</si>
  <si>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</si>
  <si>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</si>
  <si>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</si>
  <si>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</si>
  <si>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</si>
  <si>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</si>
  <si>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</si>
  <si>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</si>
  <si>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</si>
  <si>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</si>
  <si>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</si>
  <si>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</si>
  <si>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</si>
  <si>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</si>
  <si>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</si>
  <si>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</si>
  <si>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</si>
  <si>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</si>
  <si>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</si>
  <si>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</si>
  <si>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</si>
  <si>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</si>
  <si>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</si>
  <si>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</si>
  <si>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</si>
  <si>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</si>
  <si>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</si>
  <si>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</si>
  <si>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</si>
  <si>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</si>
  <si>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</si>
  <si>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</si>
  <si>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</si>
  <si>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</si>
  <si>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</si>
  <si>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</si>
  <si>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</si>
  <si>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</si>
  <si>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</si>
  <si>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</si>
  <si>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</si>
  <si>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</si>
  <si>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</si>
  <si>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</si>
  <si>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</si>
  <si>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</si>
  <si>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</si>
  <si>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</si>
  <si>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</si>
  <si>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</si>
  <si>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</si>
  <si>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</si>
  <si>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</si>
  <si>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</si>
  <si>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</si>
  <si>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</si>
  <si>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</si>
  <si>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</si>
  <si>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</si>
  <si>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</si>
  <si>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</si>
  <si>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</si>
  <si>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</si>
  <si>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</si>
  <si>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</si>
  <si>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</si>
  <si>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</si>
  <si>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</si>
  <si>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</si>
  <si>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</si>
  <si>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</si>
  <si>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</si>
  <si>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</si>
  <si>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</si>
  <si>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</si>
  <si>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</si>
  <si>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</si>
  <si>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</si>
  <si>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</si>
  <si>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</si>
  <si>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</si>
  <si>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</si>
  <si>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</si>
  <si>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</si>
  <si>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</si>
  <si>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</si>
  <si>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</si>
  <si>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</si>
  <si>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</si>
  <si>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</si>
  <si>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</si>
  <si>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</si>
  <si>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</si>
  <si>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</si>
  <si>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</si>
  <si>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</si>
  <si>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</si>
  <si>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</si>
  <si>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</si>
  <si>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</si>
  <si>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</si>
  <si>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</si>
  <si>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</si>
  <si>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</si>
  <si>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</si>
  <si>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</si>
  <si>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</si>
  <si>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</si>
  <si>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</si>
  <si>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</si>
  <si>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</si>
  <si>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</si>
  <si>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</si>
  <si>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</si>
  <si>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</si>
  <si>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</si>
  <si>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</si>
  <si>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</si>
  <si>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</si>
  <si>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</si>
  <si>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</si>
  <si>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</si>
  <si>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</si>
  <si>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</si>
  <si>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</si>
  <si>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</si>
  <si>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</si>
  <si>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</si>
  <si>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</si>
  <si>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</si>
  <si>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</si>
  <si>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</si>
  <si>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</si>
  <si>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</si>
  <si>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</si>
  <si>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</si>
  <si>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</si>
  <si>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</si>
  <si>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</si>
  <si>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</si>
  <si>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</si>
  <si>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</si>
  <si>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</si>
  <si>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</si>
  <si>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</si>
  <si>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</si>
  <si>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</si>
  <si>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</si>
  <si>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</si>
  <si>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</si>
  <si>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</si>
  <si>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</si>
  <si>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</si>
  <si>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</si>
  <si>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</si>
  <si>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</si>
  <si>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</si>
  <si>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</si>
  <si>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</si>
  <si>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</si>
  <si>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</si>
  <si>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</si>
  <si>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</si>
  <si>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</si>
  <si>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</si>
  <si>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</si>
  <si>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</si>
  <si>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</si>
  <si>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</si>
  <si>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</si>
  <si>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</si>
  <si>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</si>
  <si>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</si>
  <si>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</si>
  <si>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</si>
  <si>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</si>
  <si>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</si>
  <si>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</si>
  <si>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</si>
  <si>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</si>
  <si>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</si>
  <si>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</si>
  <si>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</si>
  <si>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</si>
  <si>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</si>
  <si>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</si>
  <si>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</si>
  <si>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</si>
  <si>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</si>
  <si>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</si>
  <si>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</si>
  <si>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</si>
  <si>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</si>
  <si>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</si>
  <si>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</si>
  <si>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</si>
  <si>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</si>
  <si>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</si>
  <si>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</si>
  <si>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</si>
  <si>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</si>
  <si>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</si>
  <si>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</si>
  <si>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</si>
  <si>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</si>
  <si>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</si>
  <si>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</si>
  <si>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</si>
  <si>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</si>
  <si>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</si>
  <si>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</si>
  <si>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</si>
  <si>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</si>
  <si>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</si>
  <si>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</si>
  <si>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</si>
  <si>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</si>
  <si>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</si>
  <si>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</si>
  <si>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</si>
  <si>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</si>
  <si>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</si>
  <si>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</si>
  <si>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</si>
  <si>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</si>
  <si>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</si>
  <si>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</si>
  <si>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</si>
  <si>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</si>
  <si>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</si>
  <si>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</si>
  <si>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</si>
  <si>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</si>
  <si>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</si>
  <si>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</si>
  <si>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</si>
  <si>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</si>
  <si>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</si>
  <si>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</si>
  <si>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</si>
  <si>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</si>
  <si>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</si>
  <si>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</si>
  <si>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</si>
  <si>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</si>
  <si>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</si>
  <si>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</si>
  <si>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</si>
  <si>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</si>
  <si>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</si>
  <si>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</si>
  <si>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</si>
  <si>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</si>
  <si>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</si>
  <si>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</si>
  <si>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</si>
  <si>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</si>
  <si>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</si>
  <si>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</si>
  <si>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</si>
  <si>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</si>
  <si>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</si>
  <si>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</si>
  <si>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</si>
  <si>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</si>
  <si>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</si>
  <si>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</si>
  <si>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</si>
  <si>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</si>
  <si>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</si>
  <si>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</si>
  <si>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</si>
  <si>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</si>
  <si>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</si>
  <si>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</si>
  <si>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</si>
  <si>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</si>
  <si>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</si>
  <si>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</si>
  <si>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</si>
  <si>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</si>
  <si>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</si>
  <si>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</si>
  <si>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</si>
  <si>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</si>
  <si>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</si>
  <si>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</si>
  <si>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</si>
  <si>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</si>
  <si>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</si>
  <si>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</si>
  <si>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</si>
  <si>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</si>
  <si>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</si>
  <si>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</si>
  <si>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</si>
  <si>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</si>
  <si>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</si>
  <si>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</si>
  <si>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</si>
  <si>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</si>
  <si>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</si>
  <si>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</si>
  <si>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</si>
  <si>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</si>
  <si>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</si>
  <si>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</si>
  <si>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</si>
  <si>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</si>
  <si>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</si>
  <si>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</si>
  <si>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</si>
  <si>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</si>
  <si>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</si>
  <si>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</si>
  <si>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</si>
  <si>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</si>
  <si>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</si>
  <si>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</si>
  <si>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</si>
  <si>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</si>
  <si>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</si>
  <si>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</si>
  <si>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</si>
  <si>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</si>
  <si>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</si>
  <si>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</si>
  <si>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</si>
  <si>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</si>
  <si>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</si>
  <si>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</si>
  <si>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</si>
  <si>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</si>
  <si>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</si>
  <si>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</si>
  <si>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</si>
  <si>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</si>
  <si>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</si>
  <si>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</si>
  <si>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</si>
  <si>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</si>
  <si>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</si>
  <si>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</si>
  <si>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</si>
  <si>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</si>
  <si>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</si>
  <si>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</si>
  <si>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</si>
  <si>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</si>
  <si>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</si>
  <si>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</si>
  <si>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</si>
  <si>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</si>
  <si>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</si>
  <si>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</si>
  <si>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</si>
  <si>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</si>
  <si>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</si>
  <si>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</si>
  <si>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</si>
  <si>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</si>
  <si>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</si>
  <si>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</si>
  <si>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</si>
  <si>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</si>
  <si>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</si>
  <si>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</si>
  <si>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</si>
  <si>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</si>
  <si>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</si>
  <si>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</si>
  <si>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</si>
  <si>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</si>
  <si>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</si>
  <si>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</si>
  <si>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</si>
  <si>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</si>
  <si>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</si>
  <si>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</si>
  <si>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</si>
  <si>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</si>
  <si>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</si>
  <si>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</si>
  <si>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</si>
  <si>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</si>
  <si>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</si>
  <si>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</si>
  <si>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</si>
  <si>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</si>
  <si>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</si>
  <si>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</si>
  <si>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</si>
  <si>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</si>
  <si>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</si>
  <si>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</si>
  <si>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</si>
  <si>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</si>
  <si>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</si>
  <si>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</si>
  <si>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</si>
  <si>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</si>
  <si>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</si>
  <si>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</si>
  <si>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</si>
  <si>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</si>
  <si>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</si>
  <si>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</si>
  <si>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</si>
  <si>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</si>
  <si>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</si>
  <si>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</si>
  <si>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</si>
  <si>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</si>
  <si>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</si>
  <si>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</si>
  <si>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</si>
  <si>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</si>
  <si>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</si>
  <si>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</si>
  <si>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</si>
  <si>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</si>
  <si>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</si>
  <si>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</si>
  <si>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</si>
  <si>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</si>
  <si>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</si>
  <si>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</si>
  <si>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</si>
  <si>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</si>
  <si>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</si>
  <si>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</si>
  <si>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</si>
  <si>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</si>
  <si>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</si>
  <si>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</si>
  <si>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</si>
  <si>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</si>
  <si>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</si>
  <si>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</si>
  <si>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</si>
  <si>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</si>
  <si>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</si>
  <si>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</si>
  <si>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</si>
  <si>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</si>
  <si>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</si>
  <si>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</si>
  <si>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</si>
  <si>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</si>
  <si>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</si>
  <si>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</si>
  <si>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</si>
  <si>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</si>
  <si>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</si>
  <si>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</si>
  <si>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</si>
  <si>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</si>
  <si>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</si>
  <si>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</si>
  <si>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</si>
  <si>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</si>
  <si>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</si>
  <si>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</si>
  <si>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</si>
  <si>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</si>
  <si>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</si>
  <si>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</si>
  <si>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</si>
  <si>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</si>
  <si>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</si>
  <si>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</si>
  <si>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</si>
  <si>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</si>
  <si>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</si>
  <si>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</si>
  <si>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</si>
  <si>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</si>
  <si>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</si>
  <si>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</si>
  <si>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</si>
  <si>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</si>
  <si>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</si>
  <si>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</si>
  <si>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</si>
  <si>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</si>
  <si>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</si>
  <si>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</si>
  <si>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</si>
  <si>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</si>
  <si>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</si>
  <si>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</si>
  <si>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</si>
  <si>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</si>
  <si>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</si>
  <si>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</si>
  <si>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</si>
  <si>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</si>
  <si>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</si>
  <si>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</si>
  <si>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</si>
  <si>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</si>
  <si>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</si>
  <si>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</si>
  <si>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</si>
  <si>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</si>
  <si>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</si>
  <si>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</si>
  <si>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</si>
  <si>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</si>
  <si>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</si>
  <si>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</si>
  <si>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</si>
  <si>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</si>
  <si>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</si>
  <si>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</si>
  <si>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</si>
  <si>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</si>
  <si>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</si>
  <si>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</si>
  <si>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</si>
  <si>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</si>
  <si>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</si>
  <si>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</si>
  <si>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</si>
  <si>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</si>
  <si>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</si>
  <si>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</si>
  <si>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</si>
  <si>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</si>
  <si>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</si>
  <si>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</si>
  <si>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</si>
  <si>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</si>
  <si>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</si>
  <si>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</si>
  <si>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</si>
  <si>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</si>
  <si>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</si>
  <si>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</si>
  <si>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</si>
  <si>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</si>
  <si>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</si>
  <si>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</si>
  <si>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</si>
  <si>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</si>
  <si>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</si>
  <si>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</si>
  <si>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</si>
  <si>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</si>
  <si>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</si>
  <si>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</si>
  <si>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</si>
  <si>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</si>
  <si>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</si>
  <si>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</si>
  <si>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</si>
  <si>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</si>
  <si>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</si>
  <si>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</si>
  <si>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</si>
  <si>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</si>
  <si>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</si>
  <si>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</si>
  <si>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</si>
  <si>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</si>
  <si>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</si>
  <si>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</si>
  <si>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</si>
  <si>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</si>
  <si>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</si>
  <si>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</si>
  <si>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</si>
  <si>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</si>
  <si>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</si>
  <si>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</si>
  <si>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</si>
  <si>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</si>
  <si>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</si>
  <si>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</si>
  <si>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</si>
  <si>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</si>
  <si>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</si>
  <si>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</si>
  <si>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</si>
  <si>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</si>
  <si>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</si>
  <si>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</si>
  <si>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</si>
  <si>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</si>
  <si>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</si>
  <si>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</si>
  <si>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</si>
  <si>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</si>
  <si>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</si>
  <si>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</si>
  <si>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</si>
  <si>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</si>
  <si>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</si>
  <si>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</si>
  <si>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</si>
  <si>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</si>
  <si>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</si>
  <si>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</si>
  <si>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</si>
  <si>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</si>
  <si>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</si>
  <si>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</si>
  <si>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</si>
  <si>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</si>
  <si>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</si>
  <si>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</si>
  <si>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</si>
  <si>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</si>
  <si>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</si>
  <si>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</si>
  <si>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</si>
  <si>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</si>
  <si>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</si>
  <si>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</si>
  <si>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</si>
  <si>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</si>
  <si>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</si>
  <si>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</si>
  <si>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</si>
  <si>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</si>
  <si>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</si>
  <si>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</si>
  <si>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</si>
  <si>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</si>
  <si>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</si>
  <si>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</si>
  <si>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</si>
  <si>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</si>
  <si>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</si>
  <si>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</si>
  <si>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</si>
  <si>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</si>
  <si>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</si>
  <si>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</si>
  <si>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</si>
  <si>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</si>
  <si>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</si>
  <si>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</si>
  <si>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</si>
  <si>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</si>
  <si>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</si>
  <si>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</si>
  <si>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</si>
  <si>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</si>
  <si>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</si>
  <si>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</si>
  <si>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</si>
  <si>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</si>
  <si>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</si>
  <si>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</si>
  <si>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</si>
  <si>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</si>
  <si>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</si>
  <si>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</si>
  <si>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</si>
  <si>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</si>
  <si>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</si>
  <si>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</si>
  <si>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</si>
  <si>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</si>
  <si>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</si>
  <si>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</si>
  <si>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</si>
  <si>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</si>
  <si>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</si>
  <si>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</si>
  <si>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</si>
  <si>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</si>
  <si>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</si>
  <si>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</si>
  <si>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</si>
  <si>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</si>
  <si>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</si>
  <si>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</si>
  <si>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</si>
  <si>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</si>
  <si>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</si>
  <si>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</si>
  <si>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</si>
  <si>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</si>
  <si>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</si>
  <si>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</si>
  <si>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</si>
  <si>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</si>
  <si>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</si>
  <si>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</si>
  <si>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</si>
  <si>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</si>
  <si>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</si>
  <si>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</si>
  <si>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</si>
  <si>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</si>
  <si>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</si>
  <si>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</si>
  <si>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</si>
  <si>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</si>
  <si>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</si>
  <si>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</si>
  <si>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</si>
  <si>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</si>
  <si>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</si>
  <si>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</si>
  <si>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</si>
  <si>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</si>
  <si>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</si>
  <si>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</si>
  <si>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</si>
  <si>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</si>
  <si>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</si>
  <si>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</si>
  <si>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</si>
  <si>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</si>
  <si>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</si>
  <si>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</si>
  <si>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</si>
  <si>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</si>
  <si>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</si>
  <si>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</si>
  <si>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</si>
  <si>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</si>
  <si>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</si>
  <si>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</si>
  <si>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</si>
  <si>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</si>
  <si>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</si>
  <si>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</si>
  <si>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</si>
  <si>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</si>
  <si>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</si>
  <si>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</si>
  <si>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</si>
  <si>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</si>
  <si>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</si>
  <si>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</si>
  <si>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</si>
  <si>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</si>
  <si>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</si>
  <si>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</si>
  <si>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</si>
  <si>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</si>
  <si>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</si>
  <si>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</si>
  <si>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</si>
  <si>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</si>
  <si>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</si>
  <si>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</si>
  <si>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</si>
  <si>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</si>
  <si>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</si>
  <si>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</si>
  <si>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</si>
  <si>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</si>
  <si>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</si>
  <si>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</si>
  <si>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</si>
  <si>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</si>
  <si>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</si>
  <si>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</si>
  <si>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</si>
  <si>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</si>
  <si>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</si>
  <si>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</si>
  <si>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</si>
  <si>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</si>
  <si>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</si>
  <si>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</si>
  <si>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</si>
  <si>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</si>
  <si>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</si>
  <si>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</si>
  <si>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</si>
  <si>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</si>
  <si>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</si>
  <si>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</si>
  <si>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</si>
  <si>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</si>
  <si>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</si>
  <si>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</si>
  <si>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</si>
  <si>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</si>
  <si>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</si>
  <si>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</si>
  <si>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</si>
  <si>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</si>
  <si>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</si>
  <si>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</si>
  <si>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</si>
  <si>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</si>
  <si>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</si>
  <si>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</si>
  <si>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</si>
  <si>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</si>
  <si>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</si>
  <si>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</si>
  <si>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</si>
  <si>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</si>
  <si>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</si>
  <si>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</si>
  <si>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</si>
  <si>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</si>
  <si>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</si>
  <si>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</si>
  <si>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</si>
  <si>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</si>
  <si>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</si>
  <si>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</si>
  <si>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</si>
  <si>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</si>
  <si>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</si>
  <si>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</si>
  <si>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</si>
  <si>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</si>
  <si>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</si>
  <si>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</si>
  <si>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</si>
  <si>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</si>
  <si>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</si>
  <si>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</si>
  <si>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</si>
  <si>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</si>
  <si>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</si>
  <si>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</si>
  <si>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</si>
  <si>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</si>
  <si>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</si>
  <si>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</si>
  <si>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</si>
  <si>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</si>
  <si>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</si>
  <si>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</si>
  <si>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</si>
  <si>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</si>
  <si>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</si>
  <si>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</si>
  <si>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</si>
  <si>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</si>
  <si>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</si>
  <si>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</si>
  <si>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</si>
  <si>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</si>
  <si>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</si>
  <si>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</si>
  <si>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</si>
  <si>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</si>
  <si>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</si>
  <si>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</si>
  <si>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</si>
  <si>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</si>
  <si>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</si>
  <si>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</si>
  <si>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</si>
  <si>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</si>
  <si>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</si>
  <si>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</si>
  <si>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</si>
  <si>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</si>
  <si>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</si>
  <si>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</si>
  <si>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</si>
  <si>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</si>
  <si>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</si>
  <si>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</si>
  <si>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</si>
  <si>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</si>
  <si>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</si>
  <si>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</si>
  <si>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</si>
  <si>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</si>
  <si>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</si>
  <si>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</si>
  <si>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</si>
  <si>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</si>
  <si>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</si>
  <si>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</si>
  <si>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</si>
  <si>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</si>
  <si>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</si>
  <si>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</si>
  <si>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</si>
  <si>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</si>
  <si>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</si>
  <si>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</si>
  <si>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</si>
  <si>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</si>
  <si>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</si>
  <si>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</si>
  <si>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</si>
  <si>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</si>
  <si>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</si>
  <si>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</si>
  <si>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</si>
  <si>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</si>
  <si>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</si>
  <si>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</si>
  <si>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</si>
  <si>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</si>
  <si>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</si>
  <si>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</si>
  <si>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</si>
  <si>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</si>
  <si>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</si>
  <si>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</si>
  <si>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</si>
  <si>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</si>
  <si>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</si>
  <si>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</si>
  <si>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</si>
  <si>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</si>
  <si>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</si>
  <si>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</si>
  <si>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</si>
  <si>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</si>
  <si>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</si>
  <si>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</si>
  <si>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</si>
  <si>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</si>
  <si>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</si>
  <si>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</si>
  <si>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</si>
  <si>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</si>
  <si>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</si>
  <si>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</si>
  <si>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</si>
  <si>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</si>
  <si>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</si>
  <si>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</si>
  <si>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</si>
  <si>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</si>
  <si>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</si>
  <si>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</si>
  <si>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</si>
  <si>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</si>
  <si>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</si>
  <si>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</si>
  <si>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</si>
  <si>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</si>
  <si>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</si>
  <si>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</si>
  <si>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</si>
  <si>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</si>
  <si>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</si>
  <si>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</si>
  <si>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</si>
  <si>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</si>
  <si>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</si>
  <si>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</si>
  <si>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</si>
  <si>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</si>
  <si>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</si>
  <si>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</si>
  <si>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</si>
  <si>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</si>
  <si>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</si>
  <si>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</si>
  <si>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</si>
  <si>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</si>
  <si>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</si>
  <si>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</si>
  <si>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</si>
  <si>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</si>
  <si>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</si>
  <si>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</si>
  <si>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</si>
  <si>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</si>
  <si>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</si>
  <si>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</si>
  <si>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</si>
  <si>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</si>
  <si>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</si>
  <si>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</si>
  <si>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</si>
  <si>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</si>
  <si>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</si>
  <si>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</si>
  <si>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</si>
  <si>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</si>
  <si>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</si>
  <si>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</si>
  <si>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</si>
  <si>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</si>
  <si>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</si>
  <si>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</si>
  <si>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</si>
  <si>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</si>
  <si>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</si>
  <si>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</si>
  <si>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</si>
  <si>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</si>
  <si>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</si>
  <si>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</si>
  <si>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</si>
  <si>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</si>
  <si>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</si>
  <si>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</si>
  <si>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</si>
  <si>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</si>
  <si>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</si>
  <si>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</si>
  <si>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</si>
  <si>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</si>
  <si>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</si>
  <si>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</si>
  <si>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</si>
  <si>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</si>
  <si>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</si>
  <si>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</si>
  <si>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</si>
  <si>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</si>
  <si>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</si>
  <si>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</si>
  <si>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</si>
  <si>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</si>
  <si>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</si>
  <si>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</si>
  <si>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</si>
  <si>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</si>
  <si>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</si>
  <si>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</si>
  <si>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</si>
  <si>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</si>
  <si>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</si>
  <si>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</si>
  <si>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</si>
  <si>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</si>
  <si>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</si>
  <si>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</si>
  <si>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</si>
  <si>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</si>
  <si>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</si>
  <si>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</si>
  <si>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</si>
  <si>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</si>
  <si>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</si>
  <si>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</si>
  <si>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</si>
  <si>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</si>
  <si>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</si>
  <si>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</si>
  <si>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</si>
  <si>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</si>
  <si>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</si>
  <si>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</si>
  <si>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</si>
  <si>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</si>
  <si>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</si>
  <si>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</si>
  <si>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</si>
  <si>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</si>
  <si>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</si>
  <si>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</si>
  <si>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</si>
  <si>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</si>
  <si>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</si>
  <si>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</si>
  <si>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</si>
  <si>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</si>
  <si>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</si>
  <si>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</si>
  <si>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</si>
  <si>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</si>
  <si>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</si>
  <si>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</si>
  <si>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</si>
  <si>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</si>
  <si>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</si>
  <si>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</si>
  <si>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</si>
  <si>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</si>
  <si>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</si>
  <si>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</si>
  <si>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</si>
  <si>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</si>
  <si>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</si>
  <si>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</si>
  <si>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</si>
  <si>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</si>
  <si>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</si>
  <si>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</si>
  <si>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</si>
  <si>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</si>
  <si>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</si>
  <si>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</si>
  <si>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</si>
  <si>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</si>
  <si>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</si>
  <si>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</si>
  <si>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</si>
  <si>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</si>
  <si>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</si>
  <si>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</si>
  <si>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</si>
  <si>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</si>
  <si>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</si>
  <si>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</si>
  <si>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</si>
  <si>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</si>
  <si>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</si>
  <si>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</si>
  <si>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</si>
  <si>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</si>
  <si>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</si>
  <si>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</si>
  <si>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</si>
  <si>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</si>
  <si>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</si>
  <si>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</si>
  <si>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</si>
  <si>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</si>
  <si>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</si>
  <si>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</si>
  <si>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</si>
  <si>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</si>
  <si>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</si>
  <si>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</si>
  <si>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</si>
  <si>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</si>
  <si>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</si>
  <si>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</si>
  <si>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</si>
  <si>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</si>
  <si>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</si>
  <si>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</si>
  <si>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</si>
  <si>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</si>
  <si>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</si>
  <si>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</si>
  <si>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</si>
  <si>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</si>
  <si>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</si>
  <si>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</si>
  <si>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</si>
  <si>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</si>
  <si>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</si>
  <si>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</si>
  <si>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</si>
  <si>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</si>
  <si>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</si>
  <si>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</si>
  <si>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</si>
  <si>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</si>
  <si>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</si>
  <si>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</si>
  <si>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</si>
  <si>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</si>
  <si>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</si>
  <si>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</si>
  <si>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</si>
  <si>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</si>
  <si>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</si>
  <si>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</si>
  <si>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</si>
  <si>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</si>
  <si>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</si>
  <si>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</si>
  <si>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</si>
  <si>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</si>
  <si>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</si>
  <si>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</si>
  <si>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</si>
  <si>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</si>
  <si>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</si>
  <si>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</si>
  <si>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</si>
  <si>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</si>
  <si>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</si>
  <si>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</si>
  <si>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</si>
  <si>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</si>
  <si>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</si>
  <si>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</si>
  <si>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</si>
  <si>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</si>
  <si>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</si>
  <si>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</si>
  <si>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</si>
  <si>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</si>
  <si>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</si>
  <si>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</si>
  <si>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</si>
  <si>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</si>
  <si>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</si>
  <si>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</si>
  <si>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</si>
  <si>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</si>
  <si>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</si>
  <si>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</si>
  <si>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</si>
  <si>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</si>
  <si>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</si>
  <si>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</si>
  <si>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</si>
  <si>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</si>
  <si>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</si>
  <si>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</si>
  <si>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</si>
  <si>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</si>
  <si>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</si>
  <si>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</si>
  <si>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</si>
  <si>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</si>
  <si>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</si>
  <si>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</si>
  <si>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</si>
  <si>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</si>
  <si>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</si>
  <si>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</si>
  <si>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</si>
  <si>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</si>
  <si>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</si>
  <si>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</si>
  <si>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</si>
  <si>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</si>
  <si>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</si>
  <si>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</si>
  <si>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</si>
  <si>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</si>
  <si>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</si>
  <si>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</si>
  <si>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</si>
  <si>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</si>
  <si>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</si>
  <si>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</si>
  <si>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</si>
  <si>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</si>
  <si>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</si>
  <si>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</si>
  <si>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</si>
  <si>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</si>
  <si>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</si>
  <si>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</si>
  <si>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</si>
  <si>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</si>
  <si>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</si>
  <si>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</si>
  <si>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</si>
  <si>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</si>
  <si>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</si>
  <si>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</si>
  <si>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</si>
  <si>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</si>
  <si>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</si>
  <si>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</si>
  <si>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</si>
  <si>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</si>
  <si>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</si>
  <si>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</si>
  <si>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</si>
  <si>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</si>
  <si>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</si>
  <si>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</si>
  <si>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</si>
  <si>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</si>
  <si>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</si>
  <si>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</si>
  <si>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</si>
  <si>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</si>
  <si>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</si>
  <si>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</si>
  <si>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</si>
  <si>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</si>
  <si>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</si>
  <si>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</si>
  <si>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</si>
  <si>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</si>
  <si>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</si>
  <si>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</si>
  <si>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</si>
  <si>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</si>
  <si>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</si>
  <si>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</si>
  <si>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</si>
  <si>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</si>
  <si>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</si>
  <si>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</si>
  <si>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</si>
  <si>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</si>
  <si>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</si>
  <si>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</si>
  <si>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</si>
  <si>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</si>
  <si>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</si>
  <si>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</si>
  <si>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</si>
  <si>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</si>
  <si>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</si>
  <si>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</si>
  <si>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</si>
  <si>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</si>
  <si>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</si>
  <si>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</si>
  <si>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</si>
  <si>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</si>
  <si>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</si>
  <si>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</si>
  <si>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</si>
  <si>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</si>
  <si>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</si>
  <si>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</si>
  <si>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</si>
  <si>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</si>
  <si>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</si>
  <si>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</si>
  <si>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</si>
  <si>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</si>
  <si>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</si>
  <si>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</si>
  <si>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</si>
  <si>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</si>
  <si>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</si>
  <si>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</si>
  <si>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</si>
  <si>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</si>
  <si>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</si>
  <si>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</si>
  <si>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</si>
  <si>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</si>
  <si>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</si>
  <si>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</si>
  <si>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</si>
  <si>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</si>
  <si>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</si>
  <si>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</si>
  <si>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</si>
  <si>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</si>
  <si>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</si>
  <si>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</si>
  <si>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</si>
  <si>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</si>
  <si>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</si>
  <si>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</si>
  <si>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</si>
  <si>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</si>
  <si>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</si>
  <si>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</si>
  <si>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</si>
  <si>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</si>
  <si>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</si>
  <si>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</si>
  <si>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</si>
  <si>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</si>
  <si>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</si>
  <si>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</si>
  <si>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</si>
  <si>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</si>
  <si>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</si>
  <si>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</si>
  <si>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</si>
  <si>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</si>
  <si>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</si>
  <si>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</si>
  <si>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</si>
  <si>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</si>
  <si>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</si>
  <si>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</si>
  <si>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</si>
  <si>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</si>
  <si>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</si>
  <si>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</si>
  <si>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</si>
  <si>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</si>
  <si>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</si>
  <si>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</si>
  <si>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</si>
  <si>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</si>
  <si>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</si>
  <si>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</si>
  <si>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</si>
  <si>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</si>
  <si>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</si>
  <si>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</si>
  <si>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</si>
  <si>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</si>
  <si>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</si>
  <si>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</si>
  <si>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</si>
  <si>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</si>
  <si>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</si>
  <si>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</si>
  <si>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</si>
  <si>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</si>
  <si>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</si>
  <si>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</si>
  <si>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</si>
  <si>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</si>
  <si>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</si>
  <si>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</si>
  <si>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</si>
  <si>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</si>
  <si>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</si>
  <si>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</si>
  <si>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</si>
  <si>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</si>
  <si>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</si>
  <si>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</si>
  <si>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</si>
  <si>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</si>
  <si>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</si>
  <si>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</si>
  <si>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</si>
  <si>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</si>
  <si>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</si>
  <si>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</si>
  <si>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</si>
  <si>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</si>
  <si>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</si>
  <si>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</si>
  <si>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</si>
  <si>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</si>
  <si>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</si>
  <si>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</si>
  <si>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</si>
  <si>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</si>
  <si>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</si>
  <si>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</si>
  <si>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</si>
  <si>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</si>
  <si>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</si>
  <si>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</si>
  <si>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</si>
  <si>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</si>
  <si>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</si>
  <si>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</si>
  <si>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</si>
  <si>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</si>
  <si>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</si>
  <si>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</si>
  <si>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</si>
  <si>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</si>
  <si>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</si>
  <si>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</si>
  <si>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</si>
  <si>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</si>
  <si>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</si>
  <si>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</si>
  <si>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</si>
  <si>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</si>
  <si>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</si>
  <si>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</si>
  <si>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</si>
  <si>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</si>
  <si>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</si>
  <si>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</si>
  <si>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</si>
  <si>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</si>
  <si>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</si>
  <si>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</si>
  <si>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</si>
  <si>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</si>
  <si>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</si>
  <si>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</si>
  <si>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</si>
  <si>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</si>
  <si>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</si>
  <si>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</si>
  <si>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</si>
  <si>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</si>
  <si>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</si>
  <si>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</si>
  <si>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</si>
  <si>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</si>
  <si>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</si>
  <si>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</si>
  <si>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</si>
  <si>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</si>
  <si>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</si>
  <si>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</si>
  <si>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</si>
  <si>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</si>
  <si>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</si>
  <si>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</si>
  <si>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</si>
  <si>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</si>
  <si>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</si>
  <si>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</si>
  <si>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</si>
  <si>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</si>
  <si>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</si>
  <si>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</si>
  <si>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</si>
  <si>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</si>
  <si>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</si>
  <si>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</si>
  <si>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</si>
  <si>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</si>
  <si>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</si>
  <si>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</si>
  <si>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</si>
  <si>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</si>
  <si>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</si>
  <si>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</si>
  <si>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</si>
  <si>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</si>
  <si>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</si>
  <si>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</si>
  <si>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</si>
  <si>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</si>
  <si>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</si>
  <si>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</si>
  <si>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</si>
  <si>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</si>
  <si>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</si>
  <si>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</si>
  <si>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</si>
  <si>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</si>
  <si>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</si>
  <si>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</si>
  <si>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</si>
  <si>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</si>
  <si>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</si>
  <si>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</si>
  <si>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</si>
  <si>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</si>
  <si>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</si>
  <si>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</si>
  <si>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</si>
  <si>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</si>
  <si>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</si>
  <si>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</si>
  <si>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</si>
  <si>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</si>
  <si>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</si>
  <si>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</si>
  <si>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</si>
  <si>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</si>
  <si>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</si>
  <si>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</si>
  <si>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</si>
  <si>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</si>
  <si>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</si>
  <si>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</si>
  <si>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</si>
  <si>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</si>
  <si>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</si>
  <si>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</si>
  <si>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</si>
  <si>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</si>
  <si>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</si>
  <si>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</si>
  <si>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</si>
  <si>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</si>
  <si>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</si>
  <si>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</si>
  <si>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</si>
  <si>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</si>
  <si>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</si>
  <si>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</si>
  <si>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</si>
  <si>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</si>
  <si>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</si>
  <si>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</si>
  <si>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</si>
  <si>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</si>
  <si>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</si>
  <si>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</si>
  <si>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</si>
  <si>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</si>
  <si>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</si>
  <si>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</si>
  <si>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</si>
  <si>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</si>
  <si>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</si>
  <si>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</si>
  <si>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</si>
  <si>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</si>
  <si>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</si>
  <si>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</si>
  <si>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</si>
  <si>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</si>
  <si>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</si>
  <si>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</si>
  <si>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</si>
  <si>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</si>
  <si>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</si>
  <si>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</si>
  <si>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</si>
  <si>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</si>
  <si>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</si>
  <si>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</si>
  <si>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</si>
  <si>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</si>
  <si>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</si>
  <si>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</si>
  <si>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</si>
  <si>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</si>
  <si>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</si>
  <si>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</si>
  <si>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</si>
  <si>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</si>
  <si>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</si>
  <si>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</si>
  <si>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</si>
  <si>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</si>
  <si>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</si>
  <si>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</si>
  <si>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</si>
  <si>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</si>
  <si>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</si>
  <si>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</si>
  <si>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</si>
  <si>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</si>
  <si>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</si>
  <si>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</si>
  <si>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</si>
  <si>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</si>
  <si>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</si>
  <si>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</si>
  <si>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</si>
  <si>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</si>
  <si>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</si>
  <si>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</si>
  <si>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</si>
  <si>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</si>
  <si>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</si>
  <si>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</si>
  <si>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</si>
  <si>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</si>
  <si>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</si>
  <si>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</si>
  <si>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</si>
  <si>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</si>
  <si>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</si>
  <si>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</si>
  <si>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</si>
  <si>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</si>
  <si>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</si>
  <si>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</si>
  <si>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</si>
  <si>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</si>
  <si>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</si>
  <si>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</si>
  <si>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</si>
  <si>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</si>
  <si>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</si>
  <si>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</si>
  <si>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</si>
  <si>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</si>
  <si>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</si>
  <si>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</si>
  <si>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</si>
  <si>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</si>
  <si>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</si>
  <si>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</si>
  <si>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</si>
  <si>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</si>
  <si>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</si>
  <si>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</si>
  <si>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</si>
  <si>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</si>
  <si>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</si>
  <si>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</si>
  <si>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</si>
  <si>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</si>
  <si>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</si>
  <si>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</si>
  <si>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</si>
  <si>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</si>
  <si>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</si>
  <si>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</si>
  <si>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</si>
  <si>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</si>
  <si>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</si>
  <si>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</si>
  <si>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</si>
  <si>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</si>
  <si>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</si>
  <si>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</si>
  <si>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</si>
  <si>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</si>
  <si>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</si>
  <si>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</si>
  <si>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</si>
  <si>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</si>
  <si>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</si>
  <si>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</si>
  <si>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</si>
  <si>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</si>
  <si>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</si>
  <si>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</si>
  <si>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</si>
  <si>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</si>
  <si>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</si>
  <si>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</si>
  <si>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</si>
  <si>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</si>
  <si>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</si>
  <si>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</si>
  <si>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</si>
  <si>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</si>
  <si>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</si>
  <si>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</si>
  <si>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</si>
  <si>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</si>
  <si>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</si>
  <si>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</si>
  <si>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</si>
  <si>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</si>
  <si>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</si>
  <si>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</si>
  <si>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</si>
  <si>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</si>
  <si>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</si>
  <si>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</si>
  <si>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</si>
  <si>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</si>
  <si>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</si>
  <si>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</si>
  <si>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</si>
  <si>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</si>
  <si>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</si>
  <si>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</si>
  <si>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</si>
  <si>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</si>
  <si>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</si>
  <si>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</si>
  <si>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</si>
  <si>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</si>
  <si>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</si>
  <si>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</si>
  <si>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</si>
  <si>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</si>
  <si>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</si>
  <si>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</si>
  <si>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</si>
  <si>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</si>
  <si>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</si>
  <si>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</si>
  <si>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</si>
  <si>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</si>
  <si>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</si>
  <si>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</si>
  <si>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</si>
  <si>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</si>
  <si>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</si>
  <si>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</si>
  <si>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</si>
  <si>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</si>
  <si>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</si>
  <si>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</si>
  <si>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</si>
  <si>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</si>
  <si>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</si>
  <si>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</si>
  <si>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</si>
  <si>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</si>
  <si>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</si>
  <si>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</si>
  <si>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</si>
  <si>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</si>
  <si>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</si>
  <si>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</si>
  <si>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</si>
  <si>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</si>
  <si>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</si>
  <si>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</si>
  <si>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</si>
  <si>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</si>
  <si>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</si>
  <si>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</si>
  <si>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</si>
  <si>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</si>
  <si>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</si>
  <si>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</si>
  <si>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</si>
  <si>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</si>
  <si>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</si>
  <si>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</si>
  <si>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</si>
  <si>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</si>
  <si>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</si>
  <si>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</si>
  <si>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</si>
  <si>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</si>
  <si>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</si>
  <si>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</si>
  <si>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</si>
  <si>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</si>
  <si>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</si>
  <si>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</si>
  <si>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</si>
  <si>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</si>
  <si>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</si>
  <si>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</si>
  <si>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</si>
  <si>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</si>
  <si>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</si>
  <si>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</si>
  <si>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</si>
  <si>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</si>
  <si>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</si>
  <si>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</si>
  <si>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</si>
  <si>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</si>
  <si>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</si>
  <si>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</si>
  <si>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</si>
  <si>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</si>
  <si>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</si>
  <si>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</si>
  <si>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</si>
  <si>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</si>
  <si>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</si>
  <si>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</si>
  <si>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</si>
  <si>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</si>
  <si>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</si>
  <si>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</si>
  <si>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</si>
  <si>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</si>
  <si>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</si>
  <si>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</si>
  <si>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</si>
  <si>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</si>
  <si>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</si>
  <si>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</si>
  <si>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</si>
  <si>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</si>
  <si>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</si>
  <si>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</si>
  <si>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</si>
  <si>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</si>
  <si>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</si>
  <si>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</si>
  <si>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</si>
  <si>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</si>
  <si>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</si>
  <si>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</si>
  <si>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</si>
  <si>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</si>
  <si>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</si>
  <si>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</si>
  <si>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</si>
  <si>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</si>
  <si>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</si>
  <si>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</si>
  <si>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</si>
  <si>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</si>
  <si>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</si>
  <si>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</si>
  <si>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</si>
  <si>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</si>
  <si>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</si>
  <si>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</si>
  <si>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</si>
  <si>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</si>
  <si>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</si>
  <si>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</si>
  <si>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</si>
  <si>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</si>
  <si>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</si>
  <si>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</si>
  <si>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</si>
  <si>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</si>
  <si>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</si>
  <si>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</si>
  <si>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</si>
  <si>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</si>
  <si>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</si>
  <si>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</si>
  <si>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</si>
  <si>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</si>
  <si>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</si>
  <si>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</si>
  <si>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</si>
  <si>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</si>
  <si>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</si>
  <si>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</si>
  <si>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</si>
  <si>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</si>
  <si>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</si>
  <si>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</si>
  <si>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</si>
  <si>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</si>
  <si>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</si>
  <si>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</si>
  <si>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</si>
  <si>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</si>
  <si>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</si>
  <si>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</si>
  <si>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</si>
  <si>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</si>
  <si>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</si>
  <si>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</si>
  <si>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</si>
  <si>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</si>
  <si>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</si>
  <si>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</si>
  <si>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</si>
  <si>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</si>
  <si>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</si>
  <si>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</si>
  <si>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</si>
  <si>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</si>
  <si>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</si>
  <si>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</si>
  <si>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</si>
  <si>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</si>
  <si>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</si>
  <si>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</si>
  <si>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</si>
  <si>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</si>
  <si>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</si>
  <si>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</si>
  <si>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</si>
  <si>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</si>
  <si>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</si>
  <si>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</si>
  <si>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</si>
  <si>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</si>
  <si>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</si>
  <si>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</si>
  <si>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</si>
  <si>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</si>
  <si>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</si>
  <si>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</si>
  <si>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</si>
  <si>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</si>
  <si>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</si>
  <si>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</si>
  <si>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</si>
  <si>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</si>
  <si>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</si>
  <si>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</si>
  <si>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</si>
  <si>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</si>
  <si>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</si>
  <si>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</si>
  <si>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</si>
  <si>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</si>
  <si>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</si>
  <si>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</si>
  <si>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</si>
  <si>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</si>
  <si>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</si>
  <si>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</si>
  <si>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</si>
  <si>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</si>
  <si>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</si>
  <si>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</si>
  <si>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</si>
  <si>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</si>
  <si>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</si>
  <si>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</si>
  <si>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</si>
  <si>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</si>
  <si>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</si>
  <si>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</si>
  <si>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</si>
  <si>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</si>
  <si>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</si>
  <si>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</si>
  <si>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</si>
  <si>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</si>
  <si>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</si>
  <si>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</si>
  <si>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</si>
  <si>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</si>
  <si>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</si>
  <si>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</si>
  <si>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</si>
  <si>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</si>
  <si>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</si>
  <si>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</si>
  <si>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</si>
  <si>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</si>
  <si>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</si>
  <si>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</si>
  <si>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</si>
  <si>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</si>
  <si>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</si>
  <si>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</si>
  <si>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</si>
  <si>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</si>
  <si>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</si>
  <si>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</si>
  <si>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</si>
  <si>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</si>
  <si>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</si>
  <si>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</si>
  <si>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</si>
  <si>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</si>
  <si>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</si>
  <si>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</si>
  <si>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</si>
  <si>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</si>
  <si>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</si>
  <si>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</si>
  <si>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</si>
  <si>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</si>
  <si>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</si>
  <si>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</si>
  <si>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</si>
  <si>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</si>
  <si>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</si>
  <si>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</si>
  <si>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</si>
  <si>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</si>
  <si>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</si>
  <si>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</si>
  <si>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</si>
  <si>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</si>
  <si>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</si>
  <si>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</si>
  <si>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</si>
  <si>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</si>
  <si>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</si>
  <si>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</si>
  <si>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</si>
  <si>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</si>
  <si>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</si>
  <si>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</si>
  <si>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</si>
  <si>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</si>
  <si>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</si>
  <si>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</si>
  <si>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</si>
  <si>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</si>
  <si>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</si>
  <si>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</si>
  <si>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</si>
  <si>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</si>
  <si>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</si>
  <si>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</si>
  <si>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</si>
  <si>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</si>
  <si>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</si>
  <si>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</si>
  <si>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</si>
  <si>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</si>
  <si>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</si>
  <si>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</si>
  <si>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</si>
  <si>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</si>
  <si>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</si>
  <si>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</si>
  <si>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</si>
  <si>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</si>
  <si>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</si>
  <si>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</si>
  <si>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</si>
  <si>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</si>
  <si>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</si>
  <si>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</si>
  <si>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</si>
  <si>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</si>
  <si>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</si>
  <si>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</si>
  <si>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</si>
  <si>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</si>
  <si>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</si>
  <si>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</si>
  <si>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</si>
  <si>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</si>
  <si>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</si>
  <si>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</si>
  <si>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</si>
  <si>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</si>
  <si>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</si>
  <si>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</si>
  <si>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</si>
  <si>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</si>
  <si>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</si>
  <si>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</si>
  <si>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</si>
  <si>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</si>
  <si>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</si>
  <si>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</si>
  <si>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</si>
  <si>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</si>
  <si>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</si>
  <si>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</si>
  <si>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</si>
  <si>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</si>
  <si>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</si>
  <si>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</si>
  <si>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</si>
  <si>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</si>
  <si>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</si>
  <si>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</si>
  <si>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</si>
  <si>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</si>
  <si>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</si>
  <si>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</si>
  <si>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</si>
  <si>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</si>
  <si>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</si>
  <si>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</si>
  <si>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</si>
  <si>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</si>
  <si>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</si>
  <si>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</si>
  <si>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</si>
  <si>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</si>
  <si>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</si>
  <si>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</si>
  <si>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</si>
  <si>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</si>
  <si>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</si>
  <si>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</si>
  <si>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</si>
  <si>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</si>
  <si>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</si>
  <si>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</si>
  <si>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</si>
  <si>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</si>
  <si>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</si>
  <si>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</si>
  <si>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</si>
  <si>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</si>
  <si>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</si>
  <si>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</si>
  <si>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</si>
  <si>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</si>
  <si>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</si>
  <si>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</si>
  <si>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</si>
  <si>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</si>
  <si>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</si>
  <si>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</si>
  <si>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</si>
  <si>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</si>
  <si>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</si>
  <si>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</si>
  <si>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</si>
  <si>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</si>
  <si>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</si>
  <si>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</si>
  <si>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</si>
  <si>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</si>
  <si>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</si>
  <si>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</si>
  <si>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</si>
  <si>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</si>
  <si>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</si>
  <si>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</si>
  <si>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</si>
  <si>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</si>
  <si>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</si>
  <si>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</si>
  <si>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</si>
  <si>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</si>
  <si>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</si>
  <si>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</si>
  <si>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</si>
  <si>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</si>
  <si>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</si>
  <si>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</si>
  <si>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</si>
  <si>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</si>
  <si>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</si>
  <si>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</si>
  <si>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</si>
  <si>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</si>
  <si>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</si>
  <si>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</si>
  <si>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</si>
  <si>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</si>
  <si>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</si>
  <si>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</si>
  <si>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</si>
  <si>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</si>
  <si>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</si>
  <si>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</si>
  <si>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</si>
  <si>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</si>
  <si>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</si>
  <si>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</si>
  <si>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</si>
  <si>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</si>
  <si>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</si>
  <si>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</si>
  <si>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</si>
  <si>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</si>
  <si>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</si>
  <si>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</si>
  <si>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</si>
  <si>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</si>
  <si>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</si>
  <si>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</si>
  <si>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</si>
  <si>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</si>
  <si>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</si>
  <si>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</si>
  <si>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</si>
  <si>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</si>
  <si>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</si>
  <si>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</si>
  <si>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</si>
  <si>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</si>
  <si>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</si>
  <si>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</si>
  <si>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</si>
  <si>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</si>
  <si>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</si>
  <si>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</si>
  <si>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</si>
  <si>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</si>
  <si>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</si>
  <si>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</si>
  <si>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</si>
  <si>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</si>
  <si>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</si>
  <si>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</si>
  <si>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</si>
  <si>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</si>
  <si>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</si>
  <si>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</si>
  <si>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</si>
  <si>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</si>
  <si>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</si>
  <si>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</si>
  <si>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</si>
  <si>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</si>
  <si>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</si>
  <si>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</si>
  <si>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</si>
  <si>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</si>
  <si>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</si>
  <si>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</si>
  <si>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</si>
  <si>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</si>
  <si>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</si>
  <si>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</si>
  <si>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</si>
  <si>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</si>
  <si>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</si>
  <si>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</si>
  <si>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</si>
  <si>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</si>
  <si>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</si>
  <si>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</si>
  <si>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</si>
  <si>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</si>
  <si>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</si>
  <si>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</si>
  <si>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</si>
  <si>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</si>
  <si>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</si>
  <si>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</si>
  <si>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</si>
  <si>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</si>
  <si>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</si>
  <si>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</si>
  <si>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</si>
  <si>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</si>
  <si>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</si>
  <si>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</si>
  <si>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</si>
  <si>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</si>
  <si>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</si>
  <si>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</si>
  <si>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</si>
  <si>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</si>
  <si>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</si>
  <si>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</si>
  <si>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</si>
  <si>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</si>
  <si>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</si>
  <si>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</si>
  <si>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</si>
  <si>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</si>
  <si>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</si>
  <si>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</si>
  <si>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</si>
  <si>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</si>
  <si>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</si>
  <si>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</si>
  <si>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</si>
  <si>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</si>
  <si>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</si>
  <si>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</si>
  <si>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</si>
  <si>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</si>
  <si>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</si>
  <si>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</si>
  <si>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</si>
  <si>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</si>
  <si>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</si>
  <si>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</si>
  <si>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</si>
  <si>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</si>
  <si>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</si>
  <si>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</si>
  <si>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</si>
  <si>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</si>
  <si>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</si>
  <si>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</si>
  <si>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</si>
  <si>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</si>
  <si>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</si>
  <si>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</si>
  <si>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</si>
  <si>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</si>
  <si>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</si>
  <si>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</si>
  <si>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</si>
  <si>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</si>
  <si>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</si>
  <si>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</si>
  <si>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</si>
  <si>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</si>
  <si>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</si>
  <si>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</si>
  <si>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</si>
  <si>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</si>
  <si>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</si>
  <si>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</si>
  <si>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</si>
  <si>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</si>
  <si>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</si>
  <si>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</si>
  <si>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</si>
  <si>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</si>
  <si>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</si>
  <si>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</si>
  <si>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</si>
  <si>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</si>
  <si>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</si>
  <si>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</si>
  <si>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</si>
  <si>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</si>
  <si>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</si>
  <si>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</si>
  <si>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</si>
  <si>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</si>
  <si>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</si>
  <si>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</si>
  <si>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</si>
  <si>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</si>
  <si>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</si>
  <si>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</si>
  <si>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</si>
  <si>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</si>
  <si>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</si>
  <si>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</si>
  <si>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</si>
  <si>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</si>
  <si>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</si>
  <si>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</si>
  <si>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</si>
  <si>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</si>
  <si>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</si>
  <si>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</si>
  <si>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</si>
  <si>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</si>
  <si>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</si>
  <si>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</si>
  <si>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</si>
  <si>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</si>
  <si>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</si>
  <si>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</si>
  <si>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</si>
  <si>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</si>
  <si>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</si>
  <si>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</si>
  <si>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</si>
  <si>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</si>
  <si>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</si>
  <si>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</si>
  <si>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</si>
  <si>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</si>
  <si>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</si>
  <si>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</si>
  <si>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</si>
  <si>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</si>
  <si>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</si>
  <si>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</si>
  <si>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</si>
  <si>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</si>
  <si>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</si>
  <si>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</si>
  <si>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</si>
  <si>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</si>
  <si>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</si>
  <si>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</si>
  <si>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</si>
  <si>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</si>
  <si>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</si>
  <si>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</si>
  <si>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</si>
  <si>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</si>
  <si>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</si>
  <si>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</si>
  <si>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</si>
  <si>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</si>
  <si>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</si>
  <si>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</si>
  <si>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</si>
  <si>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</si>
  <si>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</si>
  <si>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</si>
  <si>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</si>
  <si>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</si>
  <si>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</si>
  <si>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</si>
  <si>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</si>
  <si>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</si>
  <si>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</si>
  <si>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</si>
  <si>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</si>
  <si>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</si>
  <si>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</si>
  <si>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</si>
  <si>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</si>
  <si>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</si>
  <si>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</si>
  <si>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</si>
  <si>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</si>
  <si>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</si>
  <si>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</si>
  <si>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</si>
  <si>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</si>
  <si>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</si>
  <si>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</si>
  <si>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</si>
  <si>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</si>
  <si>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</si>
  <si>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</si>
  <si>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</si>
  <si>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</si>
  <si>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</si>
  <si>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</si>
  <si>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</si>
  <si>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</si>
  <si>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</si>
  <si>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</si>
  <si>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</si>
  <si>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</si>
  <si>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</si>
  <si>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</si>
  <si>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</si>
  <si>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</si>
  <si>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</si>
  <si>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</si>
  <si>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</si>
  <si>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</si>
  <si>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</si>
  <si>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</si>
  <si>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</si>
  <si>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</si>
  <si>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</si>
  <si>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</si>
  <si>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</si>
  <si>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</si>
  <si>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</si>
  <si>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</si>
  <si>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</si>
  <si>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</si>
  <si>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</si>
  <si>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</si>
  <si>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</si>
  <si>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</si>
  <si>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</si>
  <si>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</si>
  <si>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</si>
  <si>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</si>
  <si>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</si>
  <si>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</si>
  <si>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</si>
  <si>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</si>
  <si>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</si>
  <si>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</si>
  <si>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</si>
  <si>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</si>
  <si>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</si>
  <si>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</si>
  <si>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</si>
  <si>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</si>
  <si>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</si>
  <si>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</si>
  <si>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</si>
  <si>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</si>
  <si>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</si>
  <si>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</si>
  <si>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</si>
  <si>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</si>
  <si>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</si>
  <si>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</si>
  <si>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</si>
  <si>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</si>
  <si>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</si>
  <si>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</si>
  <si>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</si>
  <si>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</si>
  <si>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</si>
  <si>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</si>
  <si>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</si>
  <si>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</si>
  <si>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</si>
  <si>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</si>
  <si>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</si>
  <si>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</si>
  <si>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</si>
  <si>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</si>
  <si>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</si>
  <si>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</si>
  <si>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</si>
  <si>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</si>
  <si>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</si>
  <si>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</si>
  <si>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</si>
  <si>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</si>
  <si>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</si>
  <si>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</si>
  <si>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</si>
  <si>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</si>
  <si>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</si>
  <si>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</si>
  <si>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</si>
  <si>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</si>
  <si>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</si>
  <si>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</si>
  <si>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</si>
  <si>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</si>
  <si>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</si>
  <si>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</si>
  <si>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</si>
  <si>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</si>
  <si>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</si>
  <si>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</si>
  <si>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</si>
  <si>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</si>
  <si>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</si>
  <si>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</si>
  <si>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</si>
  <si>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</si>
  <si>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</si>
  <si>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</si>
  <si>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</si>
  <si>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</si>
  <si>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</si>
  <si>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</si>
  <si>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</si>
  <si>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</si>
  <si>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</si>
  <si>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</si>
  <si>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</si>
  <si>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</si>
  <si>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</si>
  <si>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</si>
  <si>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</si>
  <si>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</si>
  <si>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</si>
  <si>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</si>
  <si>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</si>
  <si>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</si>
  <si>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</si>
  <si>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</si>
  <si>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</si>
  <si>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</si>
  <si>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</si>
  <si>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</si>
  <si>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</si>
  <si>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</si>
  <si>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</si>
  <si>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</si>
  <si>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</si>
  <si>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</si>
  <si>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</si>
  <si>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</si>
  <si>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</si>
  <si>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</si>
  <si>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</si>
  <si>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</si>
  <si>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</si>
  <si>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</si>
  <si>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</si>
  <si>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</si>
  <si>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</si>
  <si>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</si>
  <si>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</si>
  <si>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</si>
  <si>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</si>
  <si>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</si>
  <si>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</si>
  <si>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</si>
  <si>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</si>
  <si>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</si>
  <si>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</si>
  <si>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</si>
  <si>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</si>
  <si>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</si>
  <si>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</si>
  <si>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</si>
  <si>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</si>
  <si>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</si>
  <si>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</si>
  <si>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</si>
  <si>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</si>
  <si>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</si>
  <si>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</si>
  <si>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</si>
  <si>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</si>
  <si>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</si>
  <si>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</si>
  <si>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</si>
  <si>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</si>
  <si>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</si>
  <si>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</si>
  <si>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</si>
  <si>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</si>
  <si>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</si>
  <si>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</si>
  <si>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</si>
  <si>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</si>
  <si>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</si>
  <si>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</si>
  <si>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</si>
  <si>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</si>
  <si>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</si>
  <si>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</si>
  <si>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</si>
  <si>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</si>
  <si>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</si>
  <si>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</si>
  <si>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</si>
  <si>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</si>
  <si>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</si>
  <si>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</si>
  <si>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</si>
  <si>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</si>
  <si>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</si>
  <si>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</si>
  <si>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</si>
  <si>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</si>
  <si>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</si>
  <si>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</si>
  <si>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</si>
  <si>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</si>
  <si>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</si>
  <si>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</si>
  <si>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</si>
  <si>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</si>
  <si>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</si>
  <si>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</si>
  <si>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</si>
  <si>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</si>
  <si>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</si>
  <si>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</si>
  <si>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</si>
  <si>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</si>
  <si>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</si>
  <si>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</si>
  <si>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</si>
  <si>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</si>
  <si>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</si>
  <si>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</si>
  <si>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</si>
  <si>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</si>
  <si>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</si>
  <si>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</si>
  <si>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</si>
  <si>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</si>
  <si>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</si>
  <si>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</si>
  <si>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</si>
  <si>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</si>
  <si>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</si>
  <si>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</si>
  <si>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</si>
  <si>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</si>
  <si>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</si>
  <si>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</si>
  <si>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</si>
  <si>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</si>
  <si>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</si>
  <si>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</si>
  <si>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</si>
  <si>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</si>
  <si>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</si>
  <si>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</si>
  <si>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</si>
  <si>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</si>
  <si>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</si>
  <si>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</si>
  <si>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</si>
  <si>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</si>
  <si>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</si>
  <si>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</si>
  <si>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</si>
  <si>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</si>
  <si>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</si>
  <si>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</si>
  <si>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</si>
  <si>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</si>
  <si>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</si>
  <si>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</si>
  <si>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</si>
  <si>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</si>
  <si>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</si>
  <si>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</si>
  <si>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</si>
  <si>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</si>
  <si>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</si>
  <si>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</si>
  <si>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</si>
  <si>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</si>
  <si>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</si>
  <si>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</si>
  <si>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</si>
  <si>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</si>
  <si>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</si>
  <si>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</si>
  <si>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</si>
  <si>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</si>
  <si>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</si>
  <si>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</si>
  <si>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</si>
  <si>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</si>
  <si>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</si>
  <si>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</si>
  <si>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</si>
  <si>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</si>
  <si>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</si>
  <si>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</si>
  <si>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</si>
  <si>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</si>
  <si>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</si>
  <si>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</si>
  <si>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</si>
  <si>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</si>
  <si>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</si>
  <si>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</si>
  <si>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</si>
  <si>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</si>
  <si>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</si>
  <si>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</si>
  <si>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</si>
  <si>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</si>
  <si>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</si>
  <si>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</si>
  <si>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</si>
  <si>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</si>
  <si>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</si>
  <si>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</si>
  <si>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</si>
  <si>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</si>
  <si>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</si>
  <si>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</si>
  <si>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</si>
  <si>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</si>
  <si>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</si>
  <si>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</si>
  <si>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</si>
  <si>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</si>
  <si>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</si>
  <si>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</si>
  <si>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</si>
  <si>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</si>
  <si>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</si>
  <si>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</si>
  <si>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</si>
  <si>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</si>
  <si>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</si>
  <si>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</si>
  <si>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</si>
  <si>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</si>
  <si>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</si>
  <si>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</si>
  <si>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</si>
  <si>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</si>
  <si>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</si>
  <si>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</si>
  <si>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</si>
  <si>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</si>
  <si>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</si>
  <si>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</si>
  <si>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</si>
  <si>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</si>
  <si>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</si>
  <si>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</si>
  <si>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</si>
  <si>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</si>
  <si>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</si>
  <si>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</si>
  <si>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</si>
  <si>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</si>
  <si>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</si>
  <si>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</si>
  <si>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</si>
  <si>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</si>
  <si>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</si>
  <si>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</si>
  <si>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</si>
  <si>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</si>
  <si>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</si>
  <si>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</si>
  <si>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</si>
  <si>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</si>
  <si>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</si>
  <si>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</si>
  <si>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</si>
  <si>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</si>
  <si>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</si>
  <si>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</si>
  <si>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</si>
  <si>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</si>
  <si>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</si>
  <si>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</si>
  <si>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</si>
  <si>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</si>
  <si>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</si>
  <si>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</si>
  <si>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</si>
  <si>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</si>
  <si>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</si>
  <si>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</si>
  <si>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</si>
  <si>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</si>
  <si>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</si>
  <si>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</si>
  <si>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</si>
  <si>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</si>
  <si>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</si>
  <si>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</si>
  <si>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</si>
  <si>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</si>
  <si>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</si>
  <si>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</si>
  <si>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</si>
  <si>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</si>
  <si>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</si>
  <si>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</si>
  <si>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</si>
  <si>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</si>
  <si>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</si>
  <si>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</si>
  <si>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</si>
  <si>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</si>
  <si>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</si>
  <si>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</si>
  <si>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</si>
  <si>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</si>
  <si>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</si>
  <si>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</si>
  <si>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</si>
  <si>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</si>
  <si>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</si>
  <si>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</si>
  <si>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</si>
  <si>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</si>
  <si>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</si>
  <si>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</si>
  <si>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</si>
  <si>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</si>
  <si>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</si>
  <si>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</si>
  <si>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</si>
  <si>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</si>
  <si>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</si>
  <si>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</si>
  <si>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</si>
  <si>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</si>
  <si>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</si>
  <si>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</si>
  <si>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</si>
  <si>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</si>
  <si>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</si>
  <si>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</si>
  <si>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</si>
  <si>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</si>
  <si>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</si>
  <si>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</si>
  <si>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</si>
  <si>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</si>
  <si>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</si>
  <si>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</si>
  <si>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</si>
  <si>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</si>
  <si>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</si>
  <si>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</si>
  <si>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</si>
  <si>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</si>
  <si>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</si>
  <si>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</si>
  <si>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</si>
  <si>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</si>
  <si>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</si>
  <si>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</si>
  <si>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</si>
  <si>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</si>
  <si>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</si>
  <si>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</si>
  <si>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</si>
  <si>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</si>
  <si>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</si>
  <si>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</si>
  <si>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</si>
  <si>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</si>
  <si>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</si>
  <si>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</si>
  <si>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</si>
  <si>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</si>
  <si>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</si>
  <si>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</si>
  <si>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</si>
  <si>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</si>
  <si>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</si>
  <si>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</si>
  <si>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</si>
  <si>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</si>
  <si>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</si>
  <si>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</si>
  <si>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</si>
  <si>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</si>
  <si>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</si>
  <si>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</si>
  <si>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</si>
  <si>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</si>
  <si>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</si>
  <si>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</si>
  <si>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</si>
  <si>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</si>
  <si>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</si>
  <si>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</si>
  <si>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</si>
  <si>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</si>
  <si>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</si>
  <si>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</si>
  <si>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</si>
  <si>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</si>
  <si>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</si>
  <si>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</si>
  <si>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</si>
  <si>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</si>
  <si>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</si>
  <si>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</si>
  <si>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</si>
  <si>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</si>
  <si>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</si>
  <si>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</si>
  <si>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</si>
  <si>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</si>
  <si>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</si>
  <si>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</si>
  <si>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</si>
  <si>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</si>
  <si>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</si>
  <si>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</si>
  <si>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</si>
  <si>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</si>
  <si>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</si>
  <si>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</si>
  <si>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</si>
  <si>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</si>
  <si>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</si>
  <si>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</si>
  <si>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</si>
  <si>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</si>
  <si>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</si>
  <si>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</si>
  <si>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</si>
  <si>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</si>
  <si>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</si>
  <si>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</si>
  <si>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</si>
  <si>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</si>
  <si>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</si>
  <si>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</si>
  <si>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</si>
  <si>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</si>
  <si>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</si>
  <si>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</si>
  <si>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</si>
  <si>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</si>
  <si>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</si>
  <si>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</si>
  <si>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</si>
  <si>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</si>
  <si>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</si>
  <si>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</si>
  <si>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</si>
  <si>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</si>
  <si>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</si>
  <si>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</si>
  <si>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</si>
  <si>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</si>
  <si>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</si>
  <si>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</si>
  <si>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</si>
  <si>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</si>
  <si>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</si>
  <si>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</si>
  <si>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</si>
  <si>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</si>
  <si>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</si>
  <si>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</si>
  <si>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</si>
  <si>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</si>
  <si>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</si>
  <si>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</si>
  <si>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</si>
  <si>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</si>
  <si>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</si>
  <si>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</si>
  <si>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</si>
  <si>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</si>
  <si>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</si>
  <si>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</si>
  <si>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</si>
  <si>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</si>
  <si>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</si>
  <si>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</si>
  <si>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</si>
  <si>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</si>
  <si>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</si>
  <si>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</si>
  <si>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</si>
  <si>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</si>
  <si>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</si>
  <si>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</si>
  <si>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</si>
  <si>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</si>
  <si>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</si>
  <si>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</si>
  <si>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</si>
  <si>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</si>
  <si>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</si>
  <si>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</si>
  <si>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</si>
  <si>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</si>
  <si>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</si>
  <si>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</si>
  <si>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</si>
  <si>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</si>
  <si>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</si>
  <si>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</si>
  <si>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</si>
  <si>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</si>
  <si>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</si>
  <si>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</si>
  <si>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</si>
  <si>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</si>
  <si>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</si>
  <si>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</si>
  <si>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</si>
  <si>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</si>
  <si>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</si>
  <si>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</si>
  <si>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</si>
  <si>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</si>
  <si>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</si>
  <si>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</si>
  <si>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</si>
  <si>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</si>
  <si>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</si>
  <si>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</si>
  <si>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</si>
  <si>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</si>
  <si>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</si>
  <si>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</si>
  <si>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</si>
  <si>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</si>
  <si>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</si>
  <si>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</si>
  <si>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</si>
  <si>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</si>
  <si>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</si>
  <si>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</si>
  <si>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</si>
  <si>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</si>
  <si>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</si>
  <si>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</si>
  <si>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</si>
  <si>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</si>
  <si>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</si>
  <si>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</si>
  <si>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</si>
  <si>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</si>
  <si>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</si>
  <si>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</si>
  <si>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</si>
  <si>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</si>
  <si>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</si>
  <si>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</si>
  <si>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</si>
  <si>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</si>
  <si>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</si>
  <si>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</si>
  <si>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</si>
  <si>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</si>
  <si>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</si>
  <si>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</si>
  <si>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</si>
  <si>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</si>
  <si>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</si>
  <si>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</si>
  <si>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</si>
  <si>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</si>
  <si>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</si>
  <si>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</si>
  <si>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</si>
  <si>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</si>
  <si>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</si>
  <si>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</si>
  <si>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</si>
  <si>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</si>
  <si>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</si>
  <si>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</si>
  <si>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</si>
  <si>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</si>
  <si>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</si>
  <si>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</si>
  <si>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</si>
  <si>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</si>
  <si>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</si>
  <si>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</si>
  <si>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</si>
  <si>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</si>
  <si>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</si>
  <si>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</si>
  <si>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</si>
  <si>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</si>
  <si>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</si>
  <si>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</si>
  <si>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</si>
  <si>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</si>
  <si>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</si>
  <si>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</si>
  <si>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</si>
  <si>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</si>
  <si>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</si>
  <si>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</si>
  <si>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</si>
  <si>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</si>
  <si>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</si>
  <si>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</si>
  <si>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</si>
  <si>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</si>
  <si>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</si>
  <si>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</si>
  <si>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</si>
  <si>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</si>
  <si>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</si>
  <si>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</si>
  <si>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</si>
  <si>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</si>
  <si>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</si>
  <si>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</si>
  <si>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</si>
  <si>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</si>
  <si>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</si>
  <si>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</si>
  <si>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</si>
  <si>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</si>
  <si>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</si>
  <si>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</si>
  <si>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</si>
  <si>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</si>
  <si>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</si>
  <si>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</si>
  <si>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</si>
  <si>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</si>
  <si>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</si>
  <si>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</si>
  <si>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</si>
  <si>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</si>
  <si>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</si>
  <si>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</si>
  <si>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</si>
  <si>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</si>
  <si>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</si>
  <si>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</si>
  <si>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</si>
  <si>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</si>
  <si>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</si>
  <si>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</si>
  <si>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</si>
  <si>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</si>
  <si>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</si>
  <si>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</si>
  <si>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</si>
  <si>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</si>
  <si>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</si>
  <si>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</si>
  <si>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</si>
  <si>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</si>
  <si>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</si>
  <si>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</si>
  <si>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</si>
  <si>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</si>
  <si>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</si>
  <si>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</si>
  <si>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</si>
  <si>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</si>
  <si>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</si>
  <si>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</si>
  <si>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</si>
  <si>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</si>
  <si>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</si>
  <si>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</si>
  <si>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</si>
  <si>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</si>
  <si>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</si>
  <si>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</si>
  <si>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</si>
  <si>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</si>
  <si>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</si>
  <si>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</si>
  <si>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</si>
  <si>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</si>
  <si>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</si>
  <si>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</si>
  <si>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</si>
  <si>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</si>
  <si>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</si>
  <si>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</si>
  <si>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</si>
  <si>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</si>
  <si>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</si>
  <si>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</si>
  <si>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</si>
  <si>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</si>
  <si>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</si>
  <si>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</si>
  <si>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</si>
  <si>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</si>
  <si>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</si>
  <si>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</si>
  <si>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</si>
  <si>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</si>
  <si>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</si>
  <si>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</si>
  <si>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</si>
  <si>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</si>
  <si>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</si>
  <si>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</si>
  <si>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</si>
  <si>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</si>
  <si>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</si>
  <si>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</si>
  <si>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</si>
  <si>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</si>
  <si>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</si>
  <si>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</si>
  <si>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</si>
  <si>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</si>
  <si>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</si>
  <si>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</si>
  <si>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</si>
  <si>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</si>
  <si>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</si>
  <si>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</si>
  <si>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</si>
  <si>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</si>
  <si>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</si>
  <si>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</si>
  <si>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</si>
  <si>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</si>
  <si>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</si>
  <si>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</si>
  <si>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</si>
  <si>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</si>
  <si>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</si>
  <si>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</si>
  <si>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</si>
  <si>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</si>
  <si>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</si>
  <si>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</si>
  <si>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</si>
  <si>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</si>
  <si>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</si>
  <si>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</si>
  <si>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</si>
  <si>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</si>
  <si>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</si>
  <si>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</si>
  <si>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</si>
  <si>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</si>
  <si>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</si>
  <si>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</si>
  <si>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</si>
  <si>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</si>
  <si>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</si>
  <si>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</si>
  <si>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</si>
  <si>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</si>
  <si>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</si>
  <si>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</si>
  <si>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</si>
  <si>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</si>
  <si>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</si>
  <si>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</si>
  <si>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</si>
  <si>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</si>
  <si>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</si>
  <si>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</si>
  <si>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</si>
  <si>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</si>
  <si>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</si>
  <si>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</si>
  <si>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</si>
  <si>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</si>
  <si>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</si>
  <si>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</si>
  <si>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</si>
  <si>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</si>
  <si>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</si>
  <si>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</si>
  <si>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</si>
  <si>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</si>
  <si>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</si>
  <si>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</si>
  <si>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</si>
  <si>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</si>
  <si>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</si>
  <si>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</si>
  <si>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</si>
  <si>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</si>
  <si>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</si>
  <si>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</si>
  <si>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</si>
  <si>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</si>
  <si>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</si>
  <si>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</si>
  <si>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</si>
  <si>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</si>
  <si>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</si>
  <si>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</si>
  <si>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</si>
  <si>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</si>
  <si>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</si>
  <si>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</si>
  <si>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</si>
  <si>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</si>
  <si>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</si>
  <si>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</si>
  <si>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</si>
  <si>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</si>
  <si>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</si>
  <si>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</si>
  <si>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</si>
  <si>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</si>
  <si>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</si>
  <si>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</si>
  <si>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</si>
  <si>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</si>
  <si>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</si>
  <si>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</si>
  <si>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</si>
  <si>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</si>
  <si>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</si>
  <si>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</si>
  <si>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</si>
  <si>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</si>
  <si>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</si>
  <si>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</si>
  <si>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</si>
  <si>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</si>
  <si>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</si>
  <si>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</si>
  <si>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</si>
  <si>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</si>
  <si>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</si>
  <si>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</si>
  <si>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</si>
  <si>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</si>
  <si>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</si>
  <si>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</si>
  <si>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</si>
  <si>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</si>
  <si>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</si>
  <si>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</si>
  <si>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</si>
  <si>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</si>
  <si>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</si>
  <si>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</si>
  <si>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</si>
  <si>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</si>
  <si>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</si>
  <si>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</si>
  <si>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</si>
  <si>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</si>
  <si>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</si>
  <si>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</si>
  <si>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</si>
  <si>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</si>
  <si>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</si>
  <si>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</si>
  <si>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</si>
  <si>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</si>
  <si>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</si>
  <si>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</si>
  <si>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</si>
  <si>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</si>
  <si>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</si>
  <si>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</si>
  <si>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</si>
  <si>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</si>
  <si>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</si>
  <si>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</si>
  <si>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</si>
  <si>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</si>
  <si>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</si>
  <si>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</si>
  <si>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</si>
  <si>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</si>
  <si>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</si>
  <si>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</si>
  <si>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</si>
  <si>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</si>
  <si>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</si>
  <si>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</si>
  <si>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</si>
  <si>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</si>
  <si>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</si>
  <si>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</si>
  <si>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</si>
  <si>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</si>
  <si>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</si>
  <si>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</si>
  <si>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</si>
  <si>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</si>
  <si>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</si>
  <si>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</si>
  <si>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</si>
  <si>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</si>
  <si>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</si>
  <si>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</si>
  <si>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</si>
  <si>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</si>
  <si>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</si>
  <si>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</si>
  <si>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</si>
  <si>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</si>
  <si>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</si>
  <si>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</si>
  <si>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</si>
  <si>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</si>
  <si>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</si>
  <si>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</si>
  <si>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</si>
  <si>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At site TS</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</si>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</sst>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2" totalsRowShown="0" headerRowDxfId="48" dataDxfId="47" headerRowBorderDxfId="45" tableBorderDxfId="46" totalsRowBorderDxfId="44">
  <autoFilter ref="A1:L3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322.51758645833615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45985.466012384262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45985.466012384262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45985.466012384262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45985.466012384262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45985.466012384262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45985.466012384262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45985.466012384262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45985.466012384262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45985.466012384262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45985.466012384262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45985.466012384262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45985.466012384262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45985.466012384262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45985.466012384262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45985.466012384262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45985.466012384262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45985.466012384262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45985.466012384262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45985.466012384262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45985.466012384262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45985.466012384262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45985.466012384262</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45985.466012384262</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274F7898-DBFB-4329-AFED-1DC86309EEC2}"/>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160.46617442130082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1.0785934027808253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39107</v>
      </c>
      <c r="B5" s="18" t="str">
        <f>IFERROR(VLOOKUP(D5,DB!A:K,11,0),"")</f>
        <v>R2</v>
      </c>
      <c r="C5" s="18">
        <v>1</v>
      </c>
      <c r="D5" s="18" t="s">
        <v>39108</v>
      </c>
      <c r="E5" s="102" t="s">
        <v>39021</v>
      </c>
      <c r="F5" s="103">
        <v>45985.443229166667</v>
      </c>
      <c r="G5" s="104">
        <f ca="1">IFERROR(NOW()-F5,"-")</f>
        <v>2.2783217595133465E-2</v>
      </c>
      <c r="H5" s="15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45985.466012384262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45985.466012384262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45985.466012384262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45985.466012384262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45985.466012384262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45985.466012384262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45985.466012384262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45985.466012384262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45985.466012384262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45985.466012384262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45985.466012384262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45985.466012384262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45985.466012384262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45985.466012384262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45985.466012384262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45985.466012384262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45985.466012384262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45985.466012384262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45985.466012384262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45985.466012384262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45985.466012384262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45985.466012384262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45985.466012384262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45985.466012384262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45985.466012384262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45985.466012384262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45985.466012384262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45985.466012384262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45985.466012384262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45985.466012384262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45985.466012384262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45985.466012384262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45985.466012384262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45985.466012384262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45985.466012384262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45985.466012384262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45985.466012384262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45985.466012384262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45985.466012384262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45985.466012384262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45985.466012384262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45985.466012384262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45985.466012384262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45985.466012384262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45985.466012384262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45985.466012384262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45985.466012384262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45985.466012384262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45985.466012384262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45985.466012384262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45985.466012384262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45985.466012384262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45985.466012384262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45985.466012384262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45985.466012384262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45985.466012384262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45985.466012384262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45985.466012384262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45985.466012384262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45985.466012384262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45985.466012384262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45985.466012384262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45985.466012384262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45985.466012384262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45985.466012384262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45985.466012384262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45985.466012384262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45985.466012384262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45985.466012384262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45985.466012384262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45985.466012384262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45985.466012384262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45985.466012384262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45985.466012384262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45985.466012384262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45985.466012384262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45985.466012384262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45985.466012384262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45985.466012384262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45985.466012384262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45985.466012384262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45985.466012384262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45985.466012384262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45985.466012384262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45985.466012384262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45985.466012384262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45985.466012384262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45985.466012384262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45985.466012384262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45985.466012384262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45985.466012384262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45985.466012384262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45985.466012384262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45985.466012384262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45985.466012384262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45985.466012384262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45985.466012384262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45985.466012384262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45985.466012384262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45985.466012384262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45985.466012384262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45985.466012384262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45985.466012384262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45985.466012384262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45985.466012384262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45985.466012384262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45985.466012384262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45985.466012384262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45985.466012384262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45985.466012384262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45985.466012384262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45985.466012384262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45985.466012384262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45985.466012384262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45985.466012384262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45985.466012384262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45985.466012384262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45985.466012384262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45985.466012384262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45985.466012384262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45985.466012384262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45985.466012384262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45985.466012384262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45985.466012384262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45985.466012384262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45985.466012384262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45985.466012384262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45985.466012384262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45985.466012384262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45985.466012384262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45985.466012384262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45985.466012384262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45985.466012384262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45985.466012384262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45985.466012384262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45985.466012384262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45985.466012384262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45985.466012384262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45985.466012384262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45985.466012384262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45985.466012384262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45985.466012384262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45985.466012384262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45985.466012384262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45985.466012384262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45985.466012384262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45985.466012384262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45985.466012384262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45985.466012384262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45985.466012384262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45985.466012384262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45985.466012384262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45985.466012384262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45985.466012384262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45985.466012384262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45985.466012384262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45985.466012384262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45985.466012384262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45985.466012384262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45985.466012384262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45985.466012384262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45985.466012384262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45985.466012384262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45985.466012384262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45985.466012384262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45985.466012384262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45985.466012384262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45985.466012384262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45985.466012384262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45985.466012384262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45985.466012384262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45985.466012384262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45985.466012384262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45985.466012384262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45985.466012384262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45985.466012384262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45985.466012384262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45985.466012384262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45985.466012384262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45985.466012384262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45985.466012384262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45985.466012384262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45985.466012384262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45985.466012384262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45985.466012384262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45985.466012384262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45985.466012384262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45985.466012384262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45985.466012384262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45985.466012384262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45985.466012384262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45985.466012384262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45985.466012384262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45985.466012384262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45985.466012384262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45985.466012384262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45985.466012384262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45985.466012384262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45985.466012384262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45985.466012384262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45985.466012384262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45985.466012384262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45985.466012384262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45985.466012384262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45985.466012384262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45985.466012384262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45985.466012384262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45985.466012384262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45985.466012384262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45985.466012384262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45985.466012384262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45985.466012384262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45985.466012384262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45985.466012384262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45985.466012384262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45985.466012384262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45985.466012384262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45985.466012384262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45985.466012384262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45985.466012384262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45985.466012384262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45985.466012384262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45985.466012384262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45985.466012384262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45985.466012384262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45985.466012384262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45985.466012384262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45985.466012384262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45985.466012384262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45985.466012384262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45985.466012384262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45985.466012384262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45985.466012384262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45985.466012384262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45985.466012384262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45985.466012384262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45985.466012384262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45985.466012384262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45985.466012384262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45985.466012384262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45985.466012384262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45985.466012384262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45985.466012384262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45985.466012384262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45985.466012384262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45985.466012384262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45985.466012384262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45985.466012384262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45985.466012384262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45985.466012384262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45985.466012384262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45985.466012384262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45985.466012384262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45985.466012384262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45985.466012384262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45985.466012384262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45985.466012384262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45985.466012384262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45985.466012384262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45985.466012384262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45985.466012384262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45985.466012384262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45985.466012384262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45985.466012384262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45985.466012384262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45985.466012384262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45985.466012384262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45985.466012384262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45985.466012384262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45985.466012384262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45985.466012384262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45985.466012384262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45985.466012384262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45985.466012384262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45985.466012384262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45985.466012384262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45985.466012384262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45985.466012384262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45985.466012384262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45985.466012384262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45985.466012384262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45985.466012384262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45985.466012384262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45985.466012384262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45985.466012384262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45985.466012384262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45985.466012384262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45985.466012384262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45985.466012384262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45985.466012384262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45985.466012384262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45985.466012384262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45985.466012384262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45985.466012384262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45985.466012384262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45985.466012384262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45985.466012384262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45985.466012384262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45985.466012384262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45985.466012384262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45985.466012384262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45985.466012384262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45985.466012384262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45985.466012384262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45985.466012384262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45985.466012384262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45985.466012384262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45985.466012384262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45985.466012384262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45985.466012384262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45985.466012384262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45985.466012384262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45985.466012384262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45985.466012384262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45985.466012384262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45985.466012384262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45985.466012384262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45985.466012384262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45985.466012384262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45985.466012384262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45985.466012384262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45985.466012384262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45985.466012384262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45985.466012384262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45985.466012384262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45985.466012384262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45985.466012384262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45985.466012384262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45985.466012384262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45985.466012384262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45985.466012384262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45985.466012384262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45985.466012384262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45985.466012384262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45985.466012384262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45985.466012384262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45985.466012384262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45985.466012384262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45985.466012384262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45985.466012384262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45985.466012384262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45985.466012384262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45985.466012384262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45985.466012384262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45985.466012384262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45985.466012384262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45985.466012384262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45985.466012384262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45985.466012384262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45985.466012384262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45985.466012384262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45985.466012384262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45985.466012384262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45985.466012384262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45985.466012384262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45985.466012384262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45985.466012384262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45985.466012384262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45985.466012384262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45985.466012384262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45985.466012384262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45985.466012384262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45985.466012384262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45985.466012384262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45985.466012384262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45985.466012384262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45985.466012384262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45985.466012384262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45985.466012384262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45985.466012384262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45985.466012384262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45985.466012384262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45985.466012384262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45985.466012384262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45985.466012384262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45985.466012384262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45985.466012384262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45985.466012384262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45985.466012384262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45985.466012384262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45985.466012384262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45985.466012384262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45985.466012384262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45985.466012384262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45985.466012384262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45985.466012384262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45985.466012384262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45985.466012384262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45985.466012384262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45985.466012384262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45985.466012384262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45985.466012384262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45985.466012384262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45985.466012384262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45985.466012384262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45985.466012384262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45985.466012384262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45985.466012384262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45985.466012384262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45985.466012384262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45985.466012384262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45985.466012384262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45985.466012384262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45985.466012384262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45985.466012384262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45985.466012384262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45985.466012384262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45985.466012384262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45985.466012384262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45985.466012384262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45985.466012384262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45985.466012384262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45985.466012384262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45985.466012384262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45985.466012384262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45985.466012384262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45985.466012384262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45985.466012384262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45985.466012384262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45985.466012384262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45985.466012384262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45985.466012384262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45985.466012384262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45985.466012384262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45985.466012384262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45985.466012384262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45985.466012384262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45985.466012384262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45985.466012384262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45985.466012384262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45985.466012384262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45985.466012384262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45985.466012384262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45985.466012384262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45985.466012384262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45985.466012384262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45985.466012384262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45985.466012384262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45985.466012384262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45985.466012384262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45985.466012384262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45985.466012384262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45985.466012384262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45985.466012384262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45985.466012384262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45985.466012384262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45985.466012384262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45985.466012384262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45985.466012384262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45985.466012384262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45985.466012384262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45985.466012384262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45985.466012384262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45985.466012384262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45985.466012384262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45985.466012384262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45985.466012384262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45985.466012384262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45985.466012384262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45985.466012384262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45985.466012384262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45985.466012384262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45985.466012384262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45985.466012384262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45985.466012384262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45985.466012384262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45985.466012384262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45985.466012384262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45985.466012384262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45985.466012384262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45985.466012384262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45985.466012384262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45985.466012384262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45985.466012384262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45985.466012384262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45985.466012384262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45985.466012384262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45985.466012384262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45985.466012384262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45985.466012384262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45985.466012384262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45985.466012384262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45985.466012384262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45985.466012384262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45985.466012384262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45985.466012384262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45985.466012384262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45985.466012384262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45985.466012384262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45985.466012384262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45985.466012384262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45985.466012384262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45985.466012384262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45985.466012384262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45985.466012384262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45985.466012384262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45985.466012384262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45985.466012384262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45985.466012384262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45985.466012384262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45985.466012384262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45985.466012384262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45985.466012384262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45985.466012384262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45985.466012384262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45985.466012384262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45985.466012384262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45985.466012384262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45985.466012384262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45985.466012384262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45985.466012384262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45985.466012384262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45985.466012384262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45985.466012384262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45985.466012384262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45985.466012384262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45985.466012384262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45985.466012384262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45985.466012384262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45985.466012384262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45985.466012384262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45985.466012384262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45985.466012384262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45985.466012384262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45985.466012384262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45985.466012384262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45985.466012384262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45985.466012384262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45985.466012384262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45985.466012384262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45985.466012384262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45985.466012384262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45985.466012384262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45985.466012384262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45985.466012384262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45985.466012384262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45985.466012384262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45985.466012384262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45985.466012384262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45985.466012384262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45985.466012384262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45985.466012384262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45985.466012384262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45985.466012384262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45985.466012384262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45985.466012384262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45985.466012384262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45985.466012384262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45985.466012384262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45985.466012384262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45985.466012384262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45985.466012384262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45985.466012384262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45985.466012384262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45985.466012384262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45985.466012384262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45985.466012384262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45985.466012384262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45985.466012384262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45985.466012384262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45985.466012384262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45985.466012384262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45985.466012384262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45985.466012384262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45985.466012384262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45985.466012384262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45985.466012384262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45985.466012384262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45985.466012384262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45985.466012384262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45985.466012384262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45985.466012384262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45985.466012384262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45985.466012384262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45985.466012384262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45985.466012384262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45985.466012384262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45985.466012384262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45985.466012384262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45985.466012384262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45985.466012384262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45985.466012384262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45985.466012384262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45985.466012384262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45985.466012384262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45985.466012384262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45985.466012384262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45985.466012384262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45985.466012384262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45985.466012384262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45985.466012384262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45985.466012384262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45985.466012384262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45985.466012384262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45985.466012384262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45985.466012384262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45985.466012384262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45985.466012384262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45985.466012384262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45985.466012384262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45985.466012384262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45985.466012384262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45985.466012384262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45985.466012384262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45985.466012384262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45985.466012384262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45985.466012384262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45985.466012384262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45985.466012384262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45985.466012384262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45985.466012384262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45985.466012384262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45985.466012384262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45985.466012384262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45985.466012384262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45985.466012384262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45985.466012384262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45985.466012384262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45985.466012384262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45985.466012384262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45985.466012384262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45985.466012384262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45985.466012384262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45985.466012384262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45985.466012384262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45985.466012384262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45985.466012384262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45985.466012384262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45985.466012384262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45985.466012384262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45985.466012384262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45985.466012384262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45985.466012384262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45985.466012384262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45985.466012384262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45985.466012384262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45985.466012384262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45985.466012384262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45985.466012384262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45985.466012384262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45985.466012384262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45985.466012384262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45985.466012384262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45985.466012384262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45985.466012384262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45985.466012384262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45985.466012384262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45985.466012384262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45985.466012384262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45985.466012384262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45985.466012384262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45985.466012384262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45985.466012384262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45985.466012384262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45985.466012384262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45985.466012384262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45985.466012384262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45985.466012384262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45985.466012384262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45985.466012384262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45985.466012384262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45985.466012384262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45985.466012384262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45985.466012384262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45985.466012384262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45985.466012384262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45985.466012384262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45985.466012384262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45985.466012384262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45985.466012384262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45985.466012384262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45985.466012384262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45985.466012384262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45985.466012384262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45985.466012384262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45985.466012384262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45985.466012384262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45985.466012384262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45985.466012384262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45985.466012384262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45985.466012384262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45985.466012384262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45985.466012384262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45985.466012384262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45985.466012384262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45985.466012384262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45985.466012384262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45985.466012384262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45985.466012384262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45985.466012384262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45985.466012384262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45985.466012384262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45985.466012384262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45985.466012384262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45985.466012384262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45985.466012384262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45985.466012384262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45985.466012384262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45985.466012384262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45985.466012384262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45985.466012384262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45985.466012384262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45985.466012384262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45985.466012384262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45985.466012384262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45985.466012384262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45985.466012384262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45985.466012384262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45985.466012384262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45985.466012384262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45985.466012384262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45985.466012384262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45985.466012384262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45985.466012384262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45985.466012384262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45985.466012384262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45985.466012384262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45985.466012384262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45985.466012384262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45985.466012384262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45985.466012384262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45985.466012384262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45985.466012384262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45985.466012384262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45985.466012384262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45985.466012384262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45985.466012384262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45985.466012384262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45985.466012384262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45985.466012384262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45985.466012384262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45985.466012384262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45985.466012384262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45985.466012384262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45985.466012384262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45985.466012384262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45985.466012384262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45985.466012384262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45985.466012384262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45985.466012384262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45985.466012384262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45985.466012384262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45985.466012384262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45985.466012384262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45985.466012384262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45985.466012384262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45985.466012384262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45985.466012384262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45985.466012384262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45985.466012384262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45985.466012384262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45985.466012384262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45985.466012384262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45985.466012384262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45985.466012384262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45985.466012384262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45985.466012384262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45985.466012384262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45985.466012384262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45985.466012384262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45985.466012384262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45985.466012384262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45985.466012384262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45985.466012384262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45985.466012384262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45985.466012384262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45985.466012384262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45985.466012384262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45985.466012384262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45985.466012384262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45985.466012384262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45985.466012384262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45985.466012384262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45985.466012384262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45985.466012384262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45985.466012384262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45985.466012384262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45985.466012384262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45985.466012384262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45985.466012384262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45985.466012384262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45985.466012384262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45985.466012384262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45985.466012384262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45985.466012384262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45985.466012384262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45985.466012384262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45985.466012384262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45985.466012384262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45985.466012384262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45985.466012384262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45985.466012384262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45985.466012384262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45985.466012384262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45985.466012384262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45985.466012384262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45985.466012384262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45985.466012384262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45985.466012384262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45985.466012384262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45985.466012384262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45985.466012384262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45985.466012384262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45985.466012384262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45985.466012384262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45985.466012384262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45985.466012384262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45985.466012384262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45985.466012384262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45985.466012384262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45985.466012384262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45985.466012384262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45985.466012384262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45985.466012384262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45985.466012384262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45985.466012384262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45985.466012384262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45985.466012384262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45985.466012384262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45985.466012384262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45985.466012384262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45985.466012384262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45985.466012384262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45985.466012384262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45985.466012384262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45985.466012384262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45985.466012384262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45985.466012384262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45985.466012384262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45985.466012384262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45985.466012384262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45985.466012384262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45985.466012384262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45985.466012384262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45985.466012384262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45985.466012384262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45985.466012384262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45985.466012384262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45985.466012384262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45985.466012384262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45985.466012384262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45985.466012384262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45985.466012384262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45985.466012384262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45985.466012384262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45985.466012384262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45985.466012384262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45985.466012384262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45985.466012384262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45985.466012384262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45985.466012384262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45985.466012384262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45985.466012384262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45985.466012384262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45985.466012384262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45985.466012384262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45985.466012384262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45985.466012384262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45985.466012384262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45985.466012384262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45985.466012384262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45985.466012384262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45985.466012384262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45985.466012384262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45985.466012384262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45985.466012384262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45985.466012384262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45985.466012384262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45985.466012384262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45985.466012384262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45985.466012384262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45985.466012384262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45985.466012384262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45985.466012384262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45985.466012384262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45985.466012384262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45985.466012384262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45985.466012384262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45985.466012384262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45985.466012384262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45985.466012384262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45985.466012384262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45985.466012384262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45985.466012384262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45985.466012384262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45985.466012384262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45985.466012384262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45985.466012384262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45985.466012384262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45985.466012384262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45985.466012384262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45985.466012384262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45985.466012384262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45985.466012384262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45985.466012384262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45985.466012384262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45985.466012384262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45985.466012384262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45985.466012384262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45985.466012384262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45985.466012384262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45985.466012384262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45985.466012384262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45985.466012384262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45985.466012384262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45985.466012384262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45985.466012384262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45985.466012384262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45985.466012384262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45985.466012384262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45985.466012384262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45985.466012384262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45985.466012384262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45985.466012384262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45985.466012384262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45985.466012384262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45985.466012384262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45985.466012384262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45985.466012384262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45985.466012384262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45985.466012384262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45985.466012384262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45985.466012384262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45985.466012384262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45985.466012384262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45985.466012384262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45985.466012384262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45985.466012384262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45985.466012384262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45985.466012384262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45985.466012384262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45985.466012384262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45985.466012384262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45985.466012384262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45985.466012384262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45985.466012384262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45985.466012384262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45985.466012384262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45985.466012384262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45985.466012384262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45985.466012384262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45985.466012384262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45985.466012384262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45985.466012384262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45985.466012384262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45985.466012384262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45985.466012384262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45985.466012384262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45985.466012384262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45985.466012384262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45985.466012384262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45985.466012384262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45985.466012384262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45985.466012384262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45985.466012384262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45985.466012384262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45985.466012384262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45985.466012384262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45985.466012384262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45985.466012384262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45985.466012384262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45985.466012384262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45985.466012384262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45985.466012384262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45985.466012384262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45985.466012384262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45985.466012384262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45985.466012384262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45985.466012384262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45985.466012384262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45985.466012384262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45985.466012384262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45985.466012384262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45985.466012384262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45985.466012384262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45985.466012384262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45985.466012384262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45985.466012384262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45985.466012384262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45985.466012384262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45985.466012384262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45985.466012384262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45985.466012384262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45985.466012384262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45985.466012384262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45985.466012384262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45985.466012384262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45985.466012384262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45985.466012384262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45985.466012384262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45985.466012384262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45985.466012384262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45985.466012384262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45985.466012384262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45985.466012384262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45985.466012384262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45985.466012384262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45985.466012384262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45985.466012384262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45985.466012384262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45985.466012384262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45985.466012384262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45985.466012384262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45985.466012384262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45985.466012384262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45985.466012384262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45985.466012384262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45985.466012384262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45985.466012384262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45985.466012384262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45985.466012384262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45985.466012384262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45985.466012384262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45985.466012384262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45985.466012384262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45985.466012384262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45985.466012384262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45985.466012384262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45985.466012384262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45985.466012384262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45985.466012384262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45985.466012384262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45985.466012384262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45985.466012384262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45985.466012384262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45985.466012384262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45985.466012384262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45985.466012384262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45985.466012384262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45985.466012384262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45985.466012384262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45985.466012384262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45985.466012384262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45985.466012384262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45985.466012384262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45985.466012384262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45985.466012384262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45985.466012384262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45985.466012384262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45985.466012384262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45985.466012384262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45985.466012384262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45985.466012384262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45985.466012384262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45985.466012384262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45985.466012384262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45985.466012384262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45985.466012384262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45985.466012384262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45985.466012384262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45985.466012384262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45985.466012384262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45985.466012384262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45985.466012384262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45985.466012384262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45985.466012384262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45985.466012384262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45985.466012384262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45985.466012384262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45985.466012384262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45985.466012384262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45985.466012384262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45985.466012384262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45985.466012384262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45985.466012384262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45985.466012384262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45985.466012384262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45985.466012384262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45985.466012384262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45985.466012384262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45985.466012384262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45985.466012384262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45985.466012384262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45985.466012384262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45985.466012384262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45985.466012384262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45985.466012384262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45985.466012384262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45985.466012384262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45985.466012384262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45985.466012384262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45985.466012384262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45985.466012384262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45985.466012384262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45985.466012384262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45985.466012384262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45985.466012384262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45985.466012384262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45985.466012384262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45985.466012384262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45985.466012384262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45985.466012384262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45985.466012384262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45985.466012384262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45985.466012384262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45985.466012384262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45985.466012384262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45985.466012384262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45985.466012384262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281.98529479166609</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0.97289895833819173</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45985.466012384262</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6" ca="1" si="0">IFERROR(NOW()-F5,"")</f>
        <v>0.10711192130111158</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0.11093136574345408</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30442</v>
      </c>
      <c r="E7" s="94" t="s">
        <v>39021</v>
      </c>
      <c r="F7" s="95">
        <v>45985.346631944441</v>
      </c>
      <c r="G7" s="96">
        <f t="shared" ca="1" si="0"/>
        <v>0.11938043982081581</v>
      </c>
      <c r="H7" s="95">
        <v>45985.448993055557</v>
      </c>
      <c r="I7" s="113" t="str">
        <f>IFERROR(VLOOKUP(D7,DB!A:F,6,0),"")</f>
        <v>SCECO</v>
      </c>
      <c r="J7" s="113" t="str">
        <f>IFERROR(VLOOKUP(D7,DB!A:G,7,0),"")</f>
        <v>Dead</v>
      </c>
      <c r="K7" s="97" t="s">
        <v>39122</v>
      </c>
      <c r="L7" s="91" t="str">
        <f>IFERROR(VLOOKUP(D7,DB!A:I,9,0),"")</f>
        <v>Latis</v>
      </c>
    </row>
    <row r="8" spans="1:16" ht="15" customHeight="1">
      <c r="A8" s="113"/>
      <c r="B8" s="113" t="str">
        <f>IFERROR(VLOOKUP(D8,DB!A:K,11,0),"")</f>
        <v/>
      </c>
      <c r="C8" s="93"/>
      <c r="D8" s="91"/>
      <c r="E8" s="94"/>
      <c r="F8" s="95"/>
      <c r="G8" s="96">
        <f t="shared" ca="1" si="0"/>
        <v>45985.466012384262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45985.466012384262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45985.466012384262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45985.466012384262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45985.466012384262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45985.466012384262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45985.466012384262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45985.466012384262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45985.466012384262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45985.466012384262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45985.466012384262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45985.466012384262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45985.466012384262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45985.466012384262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45985.466012384262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45985.466012384262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45985.466012384262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45985.466012384262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45985.466012384262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ref="G27:G90" ca="1" si="1">IFERROR(NOW()-F27,"")</f>
        <v>45985.466012384262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45985.466012384262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45985.466012384262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45985.466012384262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45985.466012384262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45985.466012384262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45985.466012384262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45985.466012384262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45985.466012384262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45985.466012384262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45985.466012384262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45985.466012384262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45985.466012384262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45985.466012384262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45985.466012384262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45985.466012384262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45985.466012384262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45985.466012384262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45985.466012384262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45985.466012384262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45985.466012384262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45985.466012384262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45985.466012384262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45985.466012384262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45985.466012384262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45985.466012384262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45985.466012384262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45985.466012384262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45985.466012384262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45985.466012384262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45985.466012384262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45985.466012384262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45985.466012384262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45985.466012384262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45985.466012384262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45985.466012384262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45985.466012384262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45985.466012384262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45985.466012384262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45985.466012384262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45985.466012384262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45985.466012384262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45985.466012384262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45985.466012384262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45985.466012384262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45985.466012384262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45985.466012384262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45985.466012384262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45985.466012384262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45985.466012384262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45985.466012384262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45985.466012384262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45985.466012384262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45985.466012384262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45985.466012384262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45985.466012384262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45985.466012384262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45985.466012384262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45985.466012384262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45985.466012384262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45985.466012384262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45985.466012384262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45985.466012384262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45985.466012384262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ref="G91:G154" ca="1" si="2">IFERROR(NOW()-F91,"")</f>
        <v>45985.466012384262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45985.466012384262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45985.466012384262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45985.466012384262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45985.466012384262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45985.466012384262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45985.466012384262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45985.466012384262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45985.466012384262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45985.466012384262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45985.466012384262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45985.466012384262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45985.466012384262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45985.466012384262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45985.466012384262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45985.466012384262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45985.466012384262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45985.466012384262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45985.466012384262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45985.466012384262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45985.466012384262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45985.466012384262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45985.466012384262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45985.466012384262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45985.466012384262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45985.466012384262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45985.466012384262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45985.466012384262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45985.466012384262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45985.466012384262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45985.466012384262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45985.466012384262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45985.466012384262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45985.466012384262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45985.466012384262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45985.466012384262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45985.466012384262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45985.466012384262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45985.466012384262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45985.466012384262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45985.466012384262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45985.466012384262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45985.466012384262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45985.466012384262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45985.466012384262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45985.466012384262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45985.466012384262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45985.466012384262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45985.466012384262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45985.466012384262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45985.466012384262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45985.466012384262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45985.466012384262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45985.466012384262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45985.466012384262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45985.466012384262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45985.466012384262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45985.466012384262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45985.466012384262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45985.466012384262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45985.466012384262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45985.466012384262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45985.466012384262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45985.466012384262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ref="G155:G218" ca="1" si="3">IFERROR(NOW()-F155,"")</f>
        <v>45985.466012384262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45985.466012384262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45985.466012384262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45985.466012384262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45985.466012384262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45985.466012384262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45985.466012384262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45985.466012384262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45985.466012384262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45985.466012384262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45985.466012384262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45985.466012384262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45985.466012384262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45985.466012384262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45985.466012384262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45985.466012384262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45985.466012384262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45985.466012384262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45985.466012384262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45985.466012384262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45985.466012384262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45985.466012384262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45985.466012384262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45985.466012384262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45985.466012384262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45985.466012384262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45985.466012384262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45985.466012384262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45985.466012384262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45985.466012384262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45985.466012384262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45985.466012384262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45985.466012384262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45985.466012384262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45985.466012384262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45985.466012384262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45985.466012384262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45985.466012384262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45985.466012384262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45985.466012384262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45985.466012384262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45985.466012384262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45985.466012384262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45985.466012384262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45985.466012384262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45985.466012384262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45985.466012384262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45985.466012384262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45985.466012384262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45985.466012384262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45985.466012384262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45985.466012384262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45985.466012384262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45985.466012384262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45985.466012384262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45985.466012384262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45985.466012384262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45985.466012384262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45985.466012384262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45985.466012384262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45985.466012384262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45985.466012384262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45985.466012384262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45985.466012384262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ref="G219:G282" ca="1" si="4">IFERROR(NOW()-F219,"")</f>
        <v>45985.466012384262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45985.466012384262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45985.466012384262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45985.466012384262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45985.466012384262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45985.466012384262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45985.466012384262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45985.466012384262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45985.466012384262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45985.466012384262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45985.466012384262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45985.466012384262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45985.466012384262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45985.466012384262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45985.466012384262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45985.466012384262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45985.466012384262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45985.466012384262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45985.466012384262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45985.466012384262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45985.466012384262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45985.466012384262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45985.466012384262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45985.466012384262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45985.466012384262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45985.466012384262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45985.466012384262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45985.466012384262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45985.466012384262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45985.466012384262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45985.466012384262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45985.466012384262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45985.466012384262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45985.466012384262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45985.466012384262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45985.466012384262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45985.466012384262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45985.466012384262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45985.466012384262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45985.466012384262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45985.466012384262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45985.466012384262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45985.466012384262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45985.466012384262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45985.466012384262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45985.466012384262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45985.466012384262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45985.466012384262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45985.466012384262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45985.466012384262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45985.466012384262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45985.466012384262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45985.466012384262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45985.466012384262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45985.466012384262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45985.466012384262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45985.466012384262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45985.466012384262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45985.466012384262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45985.466012384262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45985.466012384262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45985.466012384262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45985.466012384262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45985.466012384262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ref="G283:G346" ca="1" si="5">IFERROR(NOW()-F283,"")</f>
        <v>45985.466012384262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45985.466012384262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45985.466012384262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45985.466012384262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45985.466012384262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45985.466012384262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45985.466012384262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45985.466012384262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45985.466012384262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45985.466012384262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45985.466012384262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45985.466012384262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45985.466012384262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45985.466012384262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45985.466012384262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45985.466012384262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45985.466012384262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45985.466012384262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45985.466012384262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45985.466012384262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45985.466012384262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45985.466012384262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45985.466012384262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45985.466012384262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45985.466012384262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45985.466012384262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45985.466012384262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45985.466012384262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45985.466012384262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45985.466012384262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45985.466012384262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45985.466012384262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45985.466012384262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45985.466012384262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45985.466012384262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45985.466012384262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45985.466012384262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45985.466012384262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45985.466012384262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45985.466012384262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45985.466012384262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45985.466012384262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45985.466012384262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45985.466012384262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45985.466012384262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45985.466012384262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45985.466012384262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45985.466012384262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45985.466012384262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45985.466012384262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45985.466012384262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45985.466012384262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45985.466012384262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45985.466012384262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45985.466012384262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45985.466012384262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45985.466012384262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45985.466012384262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45985.466012384262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45985.466012384262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45985.466012384262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45985.466012384262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45985.466012384262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45985.466012384262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ref="G347:G392" ca="1" si="6">IFERROR(NOW()-F347,"")</f>
        <v>45985.466012384262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45985.466012384262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45985.466012384262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45985.466012384262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45985.466012384262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45985.466012384262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45985.466012384262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45985.466012384262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45985.466012384262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45985.466012384262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45985.466012384262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45985.466012384262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45985.466012384262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45985.466012384262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45985.466012384262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45985.466012384262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45985.466012384262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45985.466012384262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45985.466012384262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45985.466012384262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45985.466012384262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45985.466012384262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45985.466012384262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45985.466012384262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45985.466012384262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45985.466012384262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45985.466012384262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45985.466012384262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45985.466012384262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45985.466012384262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45985.466012384262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45985.466012384262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45985.466012384262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45985.466012384262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45985.466012384262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45985.466012384262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45985.466012384262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45985.466012384262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45985.466012384262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45985.466012384262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45985.466012384262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45985.466012384262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45985.466012384262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45985.466012384262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45985.466012384262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45985.466012384262</v>
      </c>
      <c r="H392" s="95"/>
      <c r="I392" s="113" t="str">
        <f>IFERROR(VLOOKUP(D392,DB!A:F,6,0),"")</f>
        <v/>
      </c>
      <c r="J392" s="113" t="str">
        <f>IFERROR(VLOOKUP(D392,DB!A:G,7,0),"")</f>
        <v/>
      </c>
      <c r="K392" s="97"/>
      <c r="L392" s="91" t="str">
        <f>IFERROR(VLOOKUP(D392,DB!A:I,9,0),"")</f>
        <v/>
      </c>
    </row>
  </sheetData>
  <dataValidations count="2">
    <dataValidation allowBlank="1" showInputMessage="1" showErrorMessage="1" sqref="E1" xr:uid="{A4F81451-56CC-4543-9497-104C4E44EE4B}"/>
    <dataValidation type="list" allowBlank="1" showInputMessage="1" showErrorMessage="1" sqref="E2:E3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93.633952199073974</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59.277135069445649</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36.804901273149881</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4.0927137731487164</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2</v>
      </c>
      <c r="D6" s="109" t="s">
        <v>38510</v>
      </c>
      <c r="E6" s="109" t="s">
        <v>39021</v>
      </c>
      <c r="F6" s="122">
        <v>45985.439456018517</v>
      </c>
      <c r="G6" s="111">
        <f ca="1">IFERROR(NOW()-F6,"")</f>
        <v>2.6556365744909272E-2</v>
      </c>
      <c r="H6" s="122">
        <v>45985.430277777778</v>
      </c>
      <c r="I6" s="109" t="str">
        <f>IFERROR(VLOOKUP(D6,DB!A:F,6,0),"")</f>
        <v>Generator-SG</v>
      </c>
      <c r="J6" s="109" t="str">
        <f>IFERROR(VLOOKUP(D6,DB!A:G,7,0),"")</f>
        <v>Vandalized</v>
      </c>
      <c r="K6" s="109" t="s">
        <v>39132</v>
      </c>
      <c r="L6" s="109" t="str">
        <f>IFERROR(VLOOKUP(D6,DB!A:I,9,0),"")</f>
        <v>Latis</v>
      </c>
    </row>
    <row r="7" spans="1:13">
      <c r="A7" s="109"/>
      <c r="B7" s="109" t="str">
        <f>IFERROR(VLOOKUP(D7,DB!A:K,11,0),"")</f>
        <v/>
      </c>
      <c r="C7" s="109"/>
      <c r="D7" s="143"/>
      <c r="E7" s="109"/>
      <c r="F7" s="109"/>
      <c r="G7" s="111">
        <f ca="1">IFERROR(NOW()-F7,"")</f>
        <v>45985.466012384262</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45985.466012384262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45985.466012384262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45985.466012384262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45985.466012384262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45985.466012384262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45985.466012384262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45985.466012384262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45985.466012384262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45985.466012384262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45985.466012384262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45985.466012384262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45985.466012384262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45985.466012384262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45985.466012384262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45985.466012384262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45985.466012384262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45985.466012384262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45985.466012384262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45985.466012384262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45985.466012384262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45985.466012384262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45985.466012384262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45985.466012384262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45985.466012384262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45985.466012384262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45985.466012384262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45985.466012384262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45985.466012384262</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45985.466012384262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45985.466012384262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45985.466012384262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45985.466012384262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45985.466012384262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45985.466012384262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45985.466012384262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45985.466012384262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45985.466012384262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45985.466012384262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45985.466012384262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45985.466012384262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45985.466012384262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45985.466012384262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45985.466012384262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45985.466012384262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45985.466012384262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45985.466012384262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45985.466012384262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45985.466012384262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45985.466012384262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45985.466012384262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45985.466012384262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45985.466012384262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45985.466012384262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45985.466012384262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45985.466012384262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45985.466012384262</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F9" sqref="F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39133</v>
      </c>
      <c r="B2" s="145" t="str">
        <f>IFERROR(VLOOKUP(D2,DB!A:K,11,0),"")</f>
        <v>R6</v>
      </c>
      <c r="C2" s="146">
        <v>1</v>
      </c>
      <c r="D2" s="145" t="s">
        <v>33662</v>
      </c>
      <c r="E2" s="109" t="s">
        <v>39021</v>
      </c>
      <c r="F2" s="153">
        <v>45985.458495370367</v>
      </c>
      <c r="G2" s="75">
        <f ca="1">IFERROR(NOW()-F2,"-")</f>
        <v>7.517013895267155E-3</v>
      </c>
      <c r="H2" s="154">
        <v>45985.452847222223</v>
      </c>
      <c r="I2" s="145" t="str">
        <f>IFERROR(VLOOKUP(D2,DB!A:F,6,0),"")</f>
        <v>SCECO</v>
      </c>
      <c r="J2" s="145" t="str">
        <f>IFERROR(VLOOKUP(D2,DB!A:G,7,0),"")</f>
        <v>Vandalized</v>
      </c>
      <c r="K2" s="148" t="s">
        <v>39134</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45985.466012384262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45985.466012384262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45985.466012384262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45985.466012384262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45985.466012384262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45985.466012384262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45985.466012384262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45985.466012384262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45985.466012384262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45985.466012384262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45985.466012384262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45985.466012384262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45985.466012384262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45985.466012384262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45985.466012384262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45985.466012384262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45985.466012384262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45985.466012384262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45985.466012384262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45985.466012384262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45985.466012384262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45985.466012384262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45985.466012384262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45985.466012384262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45985.466012384262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45985.466012384262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45985.466012384262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45985.466012384262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45985.466012384262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45985.466012384262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45985.466012384262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45985.466012384262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45985.466012384262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45985.466012384262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45985.466012384262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45985.466012384262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45985.466012384262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45985.466012384262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45985.466012384262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45985.466012384262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45985.466012384262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45985.466012384262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