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902" documentId="120_S{2AC9BD13-BADA-5192-A53E-5A8FF88502F6}" xr6:coauthVersionLast="47" xr6:coauthVersionMax="47" xr10:uidLastSave="{A6AEA432-4510-40FA-98A7-1EFDCCA8152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J5" i="4"/>
  <c r="I5" i="4"/>
  <c r="G5" i="4"/>
  <c r="B5" i="4"/>
  <c r="L2" i="9"/>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G2" i="1"/>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 i="5"/>
  <c r="B3" i="4"/>
  <c r="G3" i="4"/>
  <c r="I3" i="4"/>
  <c r="J3" i="4"/>
  <c r="L3" i="4"/>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<sst xmlns="http://schemas.openxmlformats.org/spreadsheetml/2006/main" count="180297" uniqueCount="39128">
  <si>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</si>
  <si>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</si>
  <si>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</si>
  <si>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</si>
  <si>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</si>
  <si>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</si>
  <si>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</si>
  <si>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</si>
  <si>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</si>
  <si>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</si>
  <si>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</si>
  <si>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</si>
  <si>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</si>
  <si>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</si>
  <si>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</si>
  <si>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</si>
  <si>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</si>
  <si>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</si>
  <si>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</si>
  <si>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</si>
  <si>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</si>
  <si>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</si>
  <si>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</si>
  <si>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</si>
  <si>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</si>
  <si>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</si>
  <si>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</si>
  <si>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</si>
  <si>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</si>
  <si>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</si>
  <si>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</si>
  <si>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</si>
  <si>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</si>
  <si>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</si>
  <si>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</si>
  <si>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</si>
  <si>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</si>
  <si>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</si>
  <si>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</si>
  <si>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</si>
  <si>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</si>
  <si>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</si>
  <si>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</si>
  <si>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</si>
  <si>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</si>
  <si>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</si>
  <si>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</si>
  <si>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</si>
  <si>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</si>
  <si>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</si>
  <si>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</si>
  <si>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</si>
  <si>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</si>
  <si>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</si>
  <si>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</si>
  <si>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</si>
  <si>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</si>
  <si>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</si>
  <si>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</si>
  <si>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</si>
  <si>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</si>
  <si>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</si>
  <si>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</si>
  <si>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</si>
  <si>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</si>
  <si>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</si>
  <si>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</si>
  <si>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</si>
  <si>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</si>
  <si>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</si>
  <si>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</si>
  <si>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</si>
  <si>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</si>
  <si>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</si>
  <si>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</si>
  <si>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</si>
  <si>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</si>
  <si>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</si>
  <si>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</si>
  <si>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</si>
  <si>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</si>
  <si>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</si>
  <si>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</si>
  <si>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</si>
  <si>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</si>
  <si>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</si>
  <si>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</si>
  <si>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</si>
  <si>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</si>
  <si>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</si>
  <si>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</si>
  <si>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</si>
  <si>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</si>
  <si>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</si>
  <si>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</si>
  <si>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</si>
  <si>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</si>
  <si>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</si>
  <si>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</si>
  <si>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</si>
  <si>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</si>
  <si>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</si>
  <si>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</si>
  <si>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</si>
  <si>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</si>
  <si>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</si>
  <si>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</si>
  <si>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</si>
  <si>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</si>
  <si>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</si>
  <si>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</si>
  <si>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</si>
  <si>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</si>
  <si>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</si>
  <si>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</si>
  <si>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</si>
  <si>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</si>
  <si>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</si>
  <si>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</si>
  <si>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</si>
  <si>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</si>
  <si>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</si>
  <si>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</si>
  <si>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</si>
  <si>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</si>
  <si>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</si>
  <si>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</si>
  <si>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</si>
  <si>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</si>
  <si>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</si>
  <si>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</si>
  <si>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</si>
  <si>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</si>
  <si>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</si>
  <si>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</si>
  <si>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</si>
  <si>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</si>
  <si>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</si>
  <si>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</si>
  <si>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</si>
  <si>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</si>
  <si>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</si>
  <si>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</si>
  <si>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</si>
  <si>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</si>
  <si>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</si>
  <si>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</si>
  <si>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</si>
  <si>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</si>
  <si>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</si>
  <si>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</si>
  <si>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</si>
  <si>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</si>
  <si>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</si>
  <si>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</si>
  <si>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</si>
  <si>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</si>
  <si>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</si>
  <si>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</si>
  <si>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</si>
  <si>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</si>
  <si>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</si>
  <si>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</si>
  <si>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</si>
  <si>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</si>
  <si>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</si>
  <si>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</si>
  <si>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</si>
  <si>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</si>
  <si>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</si>
  <si>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</si>
  <si>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</si>
  <si>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</si>
  <si>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</si>
  <si>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</si>
  <si>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</si>
  <si>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</si>
  <si>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</si>
  <si>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</si>
  <si>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</si>
  <si>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</si>
  <si>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</si>
  <si>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</si>
  <si>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</si>
  <si>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</si>
  <si>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</si>
  <si>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</si>
  <si>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</si>
  <si>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</si>
  <si>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</si>
  <si>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</si>
  <si>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</si>
  <si>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</si>
  <si>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</si>
  <si>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</si>
  <si>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</si>
  <si>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</si>
  <si>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</si>
  <si>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</si>
  <si>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</si>
  <si>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</si>
  <si>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</si>
  <si>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</si>
  <si>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</si>
  <si>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</si>
  <si>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</si>
  <si>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</si>
  <si>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</si>
  <si>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</si>
  <si>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</si>
  <si>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</si>
  <si>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</si>
  <si>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</si>
  <si>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</si>
  <si>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</si>
  <si>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</si>
  <si>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</si>
  <si>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</si>
  <si>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</si>
  <si>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</si>
  <si>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</si>
  <si>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</si>
  <si>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</si>
  <si>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</si>
  <si>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</si>
  <si>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</si>
  <si>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</si>
  <si>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</si>
  <si>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</si>
  <si>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</si>
  <si>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</si>
  <si>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</si>
  <si>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</si>
  <si>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</si>
  <si>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</si>
  <si>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</si>
  <si>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</si>
  <si>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</si>
  <si>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</si>
  <si>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</si>
  <si>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</si>
  <si>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</si>
  <si>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</si>
  <si>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</si>
  <si>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</si>
  <si>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</si>
  <si>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</si>
  <si>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</si>
  <si>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</si>
  <si>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</si>
  <si>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</si>
  <si>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</si>
  <si>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</si>
  <si>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</si>
  <si>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</si>
  <si>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</si>
  <si>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</si>
  <si>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</si>
  <si>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</si>
  <si>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</si>
  <si>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</si>
  <si>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</si>
  <si>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</si>
  <si>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</si>
  <si>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</si>
  <si>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</si>
  <si>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</si>
  <si>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</si>
  <si>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</si>
  <si>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</si>
  <si>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</si>
  <si>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</si>
  <si>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</si>
  <si>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</si>
  <si>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</si>
  <si>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</si>
  <si>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</si>
  <si>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</si>
  <si>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</si>
  <si>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</si>
  <si>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</si>
  <si>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</si>
  <si>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</si>
  <si>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</si>
  <si>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</si>
  <si>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</si>
  <si>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</si>
  <si>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</si>
  <si>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</si>
  <si>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</si>
  <si>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</si>
  <si>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</si>
  <si>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</si>
  <si>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</si>
  <si>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</si>
  <si>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</si>
  <si>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</si>
  <si>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</si>
  <si>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</si>
  <si>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</si>
  <si>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</si>
  <si>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</si>
  <si>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</si>
  <si>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</si>
  <si>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</si>
  <si>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</si>
  <si>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</si>
  <si>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</si>
  <si>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</si>
  <si>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</si>
  <si>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</si>
  <si>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</si>
  <si>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</si>
  <si>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</si>
  <si>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</si>
  <si>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</si>
  <si>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</si>
  <si>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</si>
  <si>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</si>
  <si>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</si>
  <si>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</si>
  <si>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</si>
  <si>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</si>
  <si>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</si>
  <si>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</si>
  <si>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</si>
  <si>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</si>
  <si>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</si>
  <si>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</si>
  <si>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</si>
  <si>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</si>
  <si>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</si>
  <si>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</si>
  <si>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</si>
  <si>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</si>
  <si>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</si>
  <si>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</si>
  <si>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</si>
  <si>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</si>
  <si>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</si>
  <si>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</si>
  <si>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</si>
  <si>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</si>
  <si>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</si>
  <si>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</si>
  <si>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</si>
  <si>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</si>
  <si>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</si>
  <si>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</si>
  <si>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</si>
  <si>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</si>
  <si>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</si>
  <si>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</si>
  <si>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</si>
  <si>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</si>
  <si>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</si>
  <si>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</si>
  <si>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</si>
  <si>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</si>
  <si>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</si>
  <si>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</si>
  <si>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</si>
  <si>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</si>
  <si>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</si>
  <si>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</si>
  <si>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</si>
  <si>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</si>
  <si>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</si>
  <si>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</si>
  <si>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</si>
  <si>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</si>
  <si>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</si>
  <si>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</si>
  <si>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</si>
  <si>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</si>
  <si>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</si>
  <si>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</si>
  <si>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</si>
  <si>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</si>
  <si>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</si>
  <si>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</si>
  <si>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</si>
  <si>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</si>
  <si>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</si>
  <si>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</si>
  <si>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</si>
  <si>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</si>
  <si>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</si>
  <si>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</si>
  <si>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</si>
  <si>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</si>
  <si>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</si>
  <si>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</si>
  <si>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</si>
  <si>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</si>
  <si>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</si>
  <si>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</si>
  <si>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</si>
  <si>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</si>
  <si>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</si>
  <si>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</si>
  <si>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</si>
  <si>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</si>
  <si>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</si>
  <si>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</si>
  <si>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</si>
  <si>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</si>
  <si>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</si>
  <si>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</si>
  <si>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</si>
  <si>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</si>
  <si>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</si>
  <si>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</si>
  <si>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</si>
  <si>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</si>
  <si>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</si>
  <si>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</si>
  <si>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</si>
  <si>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</si>
  <si>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</si>
  <si>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</si>
  <si>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</si>
  <si>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</si>
  <si>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</si>
  <si>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</si>
  <si>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</si>
  <si>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</si>
  <si>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</si>
  <si>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</si>
  <si>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</si>
  <si>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</si>
  <si>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</si>
  <si>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</si>
  <si>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</si>
  <si>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</si>
  <si>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</si>
  <si>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</si>
  <si>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</si>
  <si>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</si>
  <si>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</si>
  <si>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</si>
  <si>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</si>
  <si>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</si>
  <si>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</si>
  <si>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</si>
  <si>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</si>
  <si>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</si>
  <si>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</si>
  <si>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</si>
  <si>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</si>
  <si>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</si>
  <si>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</si>
  <si>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</si>
  <si>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</si>
  <si>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</si>
  <si>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</si>
  <si>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</si>
  <si>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</si>
  <si>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</si>
  <si>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</si>
  <si>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</si>
  <si>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</si>
  <si>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</si>
  <si>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</si>
  <si>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</si>
  <si>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</si>
  <si>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</si>
  <si>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</si>
  <si>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</si>
  <si>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</si>
  <si>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</si>
  <si>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</si>
  <si>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</si>
  <si>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</si>
  <si>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</si>
  <si>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</si>
  <si>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</si>
  <si>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</si>
  <si>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</si>
  <si>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</si>
  <si>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</si>
  <si>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</si>
  <si>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</si>
  <si>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</si>
  <si>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</si>
  <si>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</si>
  <si>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</si>
  <si>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</si>
  <si>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</si>
  <si>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</si>
  <si>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</si>
  <si>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</si>
  <si>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</si>
  <si>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</si>
  <si>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</si>
  <si>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</si>
  <si>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</si>
  <si>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</si>
  <si>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</si>
  <si>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</si>
  <si>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</si>
  <si>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</si>
  <si>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</si>
  <si>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</si>
  <si>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</si>
  <si>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</si>
  <si>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</si>
  <si>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</si>
  <si>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</si>
  <si>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</si>
  <si>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</si>
  <si>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</si>
  <si>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</si>
  <si>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</si>
  <si>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</si>
  <si>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</si>
  <si>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</si>
  <si>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</si>
  <si>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</si>
  <si>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</si>
  <si>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</si>
  <si>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</si>
  <si>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</si>
  <si>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</si>
  <si>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</si>
  <si>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</si>
  <si>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</si>
  <si>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</si>
  <si>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</si>
  <si>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</si>
  <si>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</si>
  <si>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</si>
  <si>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</si>
  <si>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</si>
  <si>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</si>
  <si>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</si>
  <si>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</si>
  <si>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</si>
  <si>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</si>
  <si>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</si>
  <si>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</si>
  <si>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</si>
  <si>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</si>
  <si>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</si>
  <si>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</si>
  <si>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</si>
  <si>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</si>
  <si>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</si>
  <si>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</si>
  <si>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</si>
  <si>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</si>
  <si>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</si>
  <si>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</si>
  <si>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</si>
  <si>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</si>
  <si>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</si>
  <si>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</si>
  <si>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</si>
  <si>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</si>
  <si>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</si>
  <si>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</si>
  <si>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</si>
  <si>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</si>
  <si>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</si>
  <si>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</si>
  <si>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</si>
  <si>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</si>
  <si>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</si>
  <si>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</si>
  <si>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</si>
  <si>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</si>
  <si>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</si>
  <si>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</si>
  <si>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</si>
  <si>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</si>
  <si>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</si>
  <si>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</si>
  <si>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</si>
  <si>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</si>
  <si>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</si>
  <si>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</si>
  <si>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</si>
  <si>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</si>
  <si>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</si>
  <si>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</si>
  <si>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</si>
  <si>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</si>
  <si>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</si>
  <si>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</si>
  <si>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</si>
  <si>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</si>
  <si>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</si>
  <si>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</si>
  <si>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</si>
  <si>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</si>
  <si>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</si>
  <si>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</si>
  <si>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</si>
  <si>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</si>
  <si>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</si>
  <si>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</si>
  <si>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</si>
  <si>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</si>
  <si>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</si>
  <si>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</si>
  <si>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</si>
  <si>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</si>
  <si>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</si>
  <si>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</si>
  <si>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</si>
  <si>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</si>
  <si>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</si>
  <si>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</si>
  <si>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</si>
  <si>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</si>
  <si>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</si>
  <si>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</si>
  <si>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</si>
  <si>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</si>
  <si>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</si>
  <si>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</si>
  <si>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</si>
  <si>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</si>
  <si>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</si>
  <si>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</si>
  <si>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</si>
  <si>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</si>
  <si>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</si>
  <si>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</si>
  <si>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</si>
  <si>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</si>
  <si>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</si>
  <si>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</si>
  <si>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</si>
  <si>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</si>
  <si>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</si>
  <si>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</si>
  <si>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</si>
  <si>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</si>
  <si>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</si>
  <si>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</si>
  <si>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</si>
  <si>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</si>
  <si>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</si>
  <si>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</si>
  <si>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</si>
  <si>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</si>
  <si>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</si>
  <si>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</si>
  <si>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</si>
  <si>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</si>
  <si>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</si>
  <si>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</si>
  <si>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</si>
  <si>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</si>
  <si>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</si>
  <si>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</si>
  <si>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</si>
  <si>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</si>
  <si>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</si>
  <si>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</si>
  <si>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</si>
  <si>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</si>
  <si>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</si>
  <si>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</si>
  <si>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</si>
  <si>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</si>
  <si>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</si>
  <si>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</si>
  <si>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</si>
  <si>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</si>
  <si>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</si>
  <si>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</si>
  <si>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</si>
  <si>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</si>
  <si>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</si>
  <si>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</si>
  <si>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</si>
  <si>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</si>
  <si>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</si>
  <si>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</si>
  <si>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</si>
  <si>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</si>
  <si>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</si>
  <si>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</si>
  <si>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</si>
  <si>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</si>
  <si>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</si>
  <si>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</si>
  <si>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</si>
  <si>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</si>
  <si>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</si>
  <si>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</si>
  <si>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</si>
  <si>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</si>
  <si>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</si>
  <si>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</si>
  <si>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</si>
  <si>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</si>
  <si>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</si>
  <si>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</si>
  <si>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</si>
  <si>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</si>
  <si>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</si>
  <si>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</si>
  <si>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</si>
  <si>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</si>
  <si>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</si>
  <si>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</si>
  <si>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</si>
  <si>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</si>
  <si>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</si>
  <si>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</si>
  <si>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</si>
  <si>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</si>
  <si>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</si>
  <si>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</si>
  <si>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</si>
  <si>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</si>
  <si>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</si>
  <si>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</si>
  <si>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</si>
  <si>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</si>
  <si>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</si>
  <si>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</si>
  <si>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</si>
  <si>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</si>
  <si>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</si>
  <si>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</si>
  <si>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</si>
  <si>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</si>
  <si>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</si>
  <si>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</si>
  <si>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</si>
  <si>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</si>
  <si>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</si>
  <si>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</si>
  <si>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</si>
  <si>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</si>
  <si>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</si>
  <si>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</si>
  <si>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</si>
  <si>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</si>
  <si>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</si>
  <si>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</si>
  <si>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</si>
  <si>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</si>
  <si>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</si>
  <si>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</si>
  <si>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</si>
  <si>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</si>
  <si>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</si>
  <si>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</si>
  <si>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</si>
  <si>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</si>
  <si>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</si>
  <si>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</si>
  <si>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</si>
  <si>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</si>
  <si>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</si>
  <si>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</si>
  <si>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</si>
  <si>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</si>
  <si>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</si>
  <si>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</si>
  <si>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</si>
  <si>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</si>
  <si>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</si>
  <si>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</si>
  <si>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</si>
  <si>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</si>
  <si>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</si>
  <si>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</si>
  <si>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</si>
  <si>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</si>
  <si>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</si>
  <si>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</si>
  <si>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</si>
  <si>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</si>
  <si>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</si>
  <si>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</si>
  <si>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</si>
  <si>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</si>
  <si>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</si>
  <si>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</si>
  <si>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</si>
  <si>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</si>
  <si>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</si>
  <si>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</si>
  <si>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</si>
  <si>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</si>
  <si>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</si>
  <si>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</si>
  <si>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</si>
  <si>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</si>
  <si>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</si>
  <si>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</si>
  <si>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</si>
  <si>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</si>
  <si>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</si>
  <si>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</si>
  <si>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</si>
  <si>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</si>
  <si>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</si>
  <si>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</si>
  <si>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</si>
  <si>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</si>
  <si>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</si>
  <si>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</si>
  <si>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</si>
  <si>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</si>
  <si>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</si>
  <si>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</si>
  <si>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</si>
  <si>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</si>
  <si>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</si>
  <si>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</si>
  <si>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</si>
  <si>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</si>
  <si>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</si>
  <si>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</si>
  <si>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</si>
  <si>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</si>
  <si>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</si>
  <si>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</si>
  <si>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</si>
  <si>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</si>
  <si>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</si>
  <si>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</si>
  <si>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</si>
  <si>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</si>
  <si>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</si>
  <si>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</si>
  <si>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</si>
  <si>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</si>
  <si>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</si>
  <si>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</si>
  <si>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</si>
  <si>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</si>
  <si>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</si>
  <si>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</si>
  <si>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</si>
  <si>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</si>
  <si>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</si>
  <si>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</si>
  <si>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</si>
  <si>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</si>
  <si>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</si>
  <si>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</si>
  <si>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</si>
  <si>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</si>
  <si>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</si>
  <si>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</si>
  <si>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</si>
  <si>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</si>
  <si>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</si>
  <si>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</si>
  <si>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</si>
  <si>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</si>
  <si>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</si>
  <si>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</si>
  <si>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</si>
  <si>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</si>
  <si>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</si>
  <si>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</si>
  <si>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</si>
  <si>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</si>
  <si>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</si>
  <si>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</si>
  <si>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</si>
  <si>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</si>
  <si>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</si>
  <si>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</si>
  <si>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</si>
  <si>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</si>
  <si>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</si>
  <si>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</si>
  <si>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</si>
  <si>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</si>
  <si>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</si>
  <si>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</si>
  <si>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</si>
  <si>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</si>
  <si>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</si>
  <si>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</si>
  <si>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</si>
  <si>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</si>
  <si>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</si>
  <si>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</si>
  <si>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</si>
  <si>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</si>
  <si>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</si>
  <si>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</si>
  <si>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</si>
  <si>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</si>
  <si>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</si>
  <si>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</si>
  <si>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</si>
  <si>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</si>
  <si>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</si>
  <si>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</si>
  <si>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</si>
  <si>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</si>
  <si>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</si>
  <si>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</si>
  <si>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</si>
  <si>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</si>
  <si>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</si>
  <si>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</si>
  <si>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</si>
  <si>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</si>
  <si>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</si>
  <si>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</si>
  <si>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</si>
  <si>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</si>
  <si>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</si>
  <si>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</si>
  <si>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</si>
  <si>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</si>
  <si>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</si>
  <si>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</si>
  <si>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</si>
  <si>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</si>
  <si>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</si>
  <si>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</si>
  <si>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</si>
  <si>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</si>
  <si>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</si>
  <si>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</si>
  <si>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</si>
  <si>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</si>
  <si>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</si>
  <si>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</si>
  <si>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</si>
  <si>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</si>
  <si>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</si>
  <si>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</si>
  <si>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</si>
  <si>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</si>
  <si>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</si>
  <si>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</si>
  <si>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</si>
  <si>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</si>
  <si>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</si>
  <si>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</si>
  <si>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</si>
  <si>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</si>
  <si>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</si>
  <si>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</si>
  <si>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</si>
  <si>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</si>
  <si>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</si>
  <si>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</si>
  <si>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</si>
  <si>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</si>
  <si>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</si>
  <si>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</si>
  <si>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</si>
  <si>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</si>
  <si>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</si>
  <si>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</si>
  <si>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</si>
  <si>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</si>
  <si>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</si>
  <si>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</si>
  <si>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</si>
  <si>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</si>
  <si>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</si>
  <si>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</si>
  <si>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</si>
  <si>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</si>
  <si>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</si>
  <si>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</si>
  <si>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</si>
  <si>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</si>
  <si>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</si>
  <si>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</si>
  <si>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</si>
  <si>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</si>
  <si>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</si>
  <si>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</si>
  <si>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</si>
  <si>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</si>
  <si>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</si>
  <si>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</si>
  <si>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</si>
  <si>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</si>
  <si>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</si>
  <si>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</si>
  <si>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</si>
  <si>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</si>
  <si>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</si>
  <si>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</si>
  <si>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</si>
  <si>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</si>
  <si>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</si>
  <si>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</si>
  <si>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</si>
  <si>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</si>
  <si>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</si>
  <si>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</si>
  <si>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</si>
  <si>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</si>
  <si>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</si>
  <si>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</si>
  <si>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</si>
  <si>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</si>
  <si>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</si>
  <si>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</si>
  <si>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</si>
  <si>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</si>
  <si>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</si>
  <si>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</si>
  <si>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</si>
  <si>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</si>
  <si>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</si>
  <si>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</si>
  <si>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</si>
  <si>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</si>
  <si>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</si>
  <si>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</si>
  <si>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</si>
  <si>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</si>
  <si>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</si>
  <si>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</si>
  <si>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</si>
  <si>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</si>
  <si>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</si>
  <si>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</si>
  <si>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</si>
  <si>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</si>
  <si>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</si>
  <si>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</si>
  <si>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</si>
  <si>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</si>
  <si>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</si>
  <si>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</si>
  <si>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</si>
  <si>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</si>
  <si>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</si>
  <si>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</si>
  <si>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</si>
  <si>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</si>
  <si>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</si>
  <si>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</si>
  <si>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</si>
  <si>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</si>
  <si>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</si>
  <si>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</si>
  <si>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</si>
  <si>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</si>
  <si>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</si>
  <si>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</si>
  <si>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</si>
  <si>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</si>
  <si>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</si>
  <si>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</si>
  <si>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</si>
  <si>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</si>
  <si>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</si>
  <si>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</si>
  <si>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</si>
  <si>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</si>
  <si>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</si>
  <si>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</si>
  <si>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</si>
  <si>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</si>
  <si>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</si>
  <si>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</si>
  <si>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</si>
  <si>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</si>
  <si>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</si>
  <si>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</si>
  <si>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</si>
  <si>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</si>
  <si>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</si>
  <si>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</si>
  <si>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</si>
  <si>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</si>
  <si>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</si>
  <si>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</si>
  <si>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</si>
  <si>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</si>
  <si>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</si>
  <si>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</si>
  <si>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</si>
  <si>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</si>
  <si>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</si>
  <si>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</si>
  <si>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</si>
  <si>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</si>
  <si>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</si>
  <si>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</si>
  <si>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</si>
  <si>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</si>
  <si>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</si>
  <si>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</si>
  <si>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</si>
  <si>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</si>
  <si>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</si>
  <si>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</si>
  <si>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</si>
  <si>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</si>
  <si>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</si>
  <si>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</si>
  <si>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</si>
  <si>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</si>
  <si>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</si>
  <si>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</si>
  <si>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</si>
  <si>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</si>
  <si>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</si>
  <si>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</si>
  <si>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</si>
  <si>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</si>
  <si>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</si>
  <si>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</si>
  <si>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</si>
  <si>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</si>
  <si>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</si>
  <si>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</si>
  <si>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</si>
  <si>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</si>
  <si>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</si>
  <si>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</si>
  <si>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</si>
  <si>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</si>
  <si>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</si>
  <si>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</si>
  <si>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</si>
  <si>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</si>
  <si>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</si>
  <si>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</si>
  <si>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</si>
  <si>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</si>
  <si>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</si>
  <si>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</si>
  <si>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</si>
  <si>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</si>
  <si>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</si>
  <si>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</si>
  <si>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</si>
  <si>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</si>
  <si>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</si>
  <si>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</si>
  <si>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</si>
  <si>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</si>
  <si>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</si>
  <si>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</si>
  <si>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</si>
  <si>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</si>
  <si>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</si>
  <si>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</si>
  <si>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</si>
  <si>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</si>
  <si>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</si>
  <si>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</si>
  <si>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</si>
  <si>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</si>
  <si>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</si>
  <si>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</si>
  <si>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</si>
  <si>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</si>
  <si>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</si>
  <si>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</si>
  <si>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</si>
  <si>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</si>
  <si>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</si>
  <si>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</si>
  <si>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</si>
  <si>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</si>
  <si>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</si>
  <si>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</si>
  <si>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</si>
  <si>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</si>
  <si>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</si>
  <si>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</si>
  <si>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</si>
  <si>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</si>
  <si>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</si>
  <si>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</si>
  <si>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</si>
  <si>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</si>
  <si>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</si>
  <si>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</si>
  <si>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</si>
  <si>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</si>
  <si>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</si>
  <si>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</si>
  <si>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</si>
  <si>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</si>
  <si>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</si>
  <si>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</si>
  <si>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</si>
  <si>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</si>
  <si>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</si>
  <si>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</si>
  <si>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</si>
  <si>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</si>
  <si>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</si>
  <si>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</si>
  <si>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</si>
  <si>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</si>
  <si>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</si>
  <si>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</si>
  <si>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</si>
  <si>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</si>
  <si>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</si>
  <si>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</si>
  <si>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</si>
  <si>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</si>
  <si>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</si>
  <si>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</si>
  <si>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</si>
  <si>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</si>
  <si>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</si>
  <si>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</si>
  <si>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</si>
  <si>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</si>
  <si>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</si>
  <si>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</si>
  <si>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</si>
  <si>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</si>
  <si>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</si>
  <si>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</si>
  <si>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</si>
  <si>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</si>
  <si>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</si>
  <si>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</si>
  <si>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</si>
  <si>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</si>
  <si>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</si>
  <si>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</si>
  <si>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</si>
  <si>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</si>
  <si>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</si>
  <si>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</si>
  <si>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</si>
  <si>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</si>
  <si>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</si>
  <si>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</si>
  <si>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</si>
  <si>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</si>
  <si>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</si>
  <si>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</si>
  <si>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</si>
  <si>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</si>
  <si>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</si>
  <si>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</si>
  <si>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</si>
  <si>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</si>
  <si>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</si>
  <si>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</si>
  <si>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</si>
  <si>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</si>
  <si>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</si>
  <si>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</si>
  <si>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</si>
  <si>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</si>
  <si>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</si>
  <si>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</si>
  <si>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</si>
  <si>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</si>
  <si>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</si>
  <si>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</si>
  <si>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</si>
  <si>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</si>
  <si>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</si>
  <si>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</si>
  <si>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</si>
  <si>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</si>
  <si>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</si>
  <si>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</si>
  <si>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</si>
  <si>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</si>
  <si>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</si>
  <si>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</si>
  <si>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</si>
  <si>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</si>
  <si>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</si>
  <si>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</si>
  <si>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</si>
  <si>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</si>
  <si>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</si>
  <si>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</si>
  <si>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</si>
  <si>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</si>
  <si>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</si>
  <si>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</si>
  <si>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</si>
  <si>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</si>
  <si>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</si>
  <si>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</si>
  <si>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</si>
  <si>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</si>
  <si>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</si>
  <si>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</si>
  <si>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</si>
  <si>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</si>
  <si>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</si>
  <si>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</si>
  <si>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</si>
  <si>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</si>
  <si>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</si>
  <si>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</si>
  <si>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</si>
  <si>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</si>
  <si>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</si>
  <si>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</si>
  <si>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</si>
  <si>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</si>
  <si>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</si>
  <si>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</si>
  <si>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</si>
  <si>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</si>
  <si>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</si>
  <si>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</si>
  <si>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</si>
  <si>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</si>
  <si>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</si>
  <si>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</si>
  <si>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</si>
  <si>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</si>
  <si>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</si>
  <si>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</si>
  <si>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</si>
  <si>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</si>
  <si>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</si>
  <si>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</si>
  <si>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</si>
  <si>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</si>
  <si>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</si>
  <si>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</si>
  <si>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</si>
  <si>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</si>
  <si>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</si>
  <si>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</si>
  <si>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</si>
  <si>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</si>
  <si>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</si>
  <si>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</si>
  <si>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</si>
  <si>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</si>
  <si>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</si>
  <si>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</si>
  <si>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</si>
  <si>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</si>
  <si>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</si>
  <si>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</si>
  <si>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</si>
  <si>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</si>
  <si>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</si>
  <si>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</si>
  <si>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</si>
  <si>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</si>
  <si>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</si>
  <si>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</si>
  <si>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</si>
  <si>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</si>
  <si>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</si>
  <si>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</si>
  <si>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</si>
  <si>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</si>
  <si>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</si>
  <si>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</si>
  <si>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</si>
  <si>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</si>
  <si>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</si>
  <si>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</si>
  <si>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</si>
  <si>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</si>
  <si>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</si>
  <si>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</si>
  <si>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</si>
  <si>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</si>
  <si>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</si>
  <si>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</si>
  <si>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</si>
  <si>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</si>
  <si>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</si>
  <si>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</si>
  <si>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</si>
  <si>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</si>
  <si>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</si>
  <si>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</si>
  <si>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</si>
  <si>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</si>
  <si>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</si>
  <si>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</si>
  <si>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</si>
  <si>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</si>
  <si>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</si>
  <si>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</si>
  <si>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</si>
  <si>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</si>
  <si>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</si>
  <si>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</si>
  <si>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</si>
  <si>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</si>
  <si>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</si>
  <si>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</si>
  <si>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</si>
  <si>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</si>
  <si>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</si>
  <si>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</si>
  <si>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</si>
  <si>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</si>
  <si>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</si>
  <si>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</si>
  <si>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</si>
  <si>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</si>
  <si>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</si>
  <si>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</si>
  <si>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</si>
  <si>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</si>
  <si>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</si>
  <si>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</si>
  <si>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</si>
  <si>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</si>
  <si>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</si>
  <si>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</si>
  <si>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</si>
  <si>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</si>
  <si>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</si>
  <si>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</si>
  <si>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</si>
  <si>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</si>
  <si>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</si>
  <si>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</si>
  <si>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</si>
  <si>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</si>
  <si>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</si>
  <si>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</si>
  <si>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</si>
  <si>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</si>
  <si>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</si>
  <si>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</si>
  <si>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</si>
  <si>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</si>
  <si>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</si>
  <si>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</si>
  <si>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</si>
  <si>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</si>
  <si>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</si>
  <si>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</si>
  <si>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</si>
  <si>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</si>
  <si>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</si>
  <si>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</si>
  <si>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</si>
  <si>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</si>
  <si>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</si>
  <si>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</si>
  <si>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</si>
  <si>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</si>
  <si>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</si>
  <si>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</si>
  <si>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</si>
  <si>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</si>
  <si>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</si>
  <si>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</si>
  <si>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</si>
  <si>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</si>
  <si>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</si>
  <si>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</si>
  <si>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</si>
  <si>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</si>
  <si>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</si>
  <si>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</si>
  <si>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</si>
  <si>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</si>
  <si>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</si>
  <si>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</si>
  <si>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</si>
  <si>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</si>
  <si>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</si>
  <si>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</si>
  <si>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</si>
  <si>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</si>
  <si>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</si>
  <si>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</si>
  <si>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</si>
  <si>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</si>
  <si>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</si>
  <si>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</si>
  <si>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</si>
  <si>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</si>
  <si>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</si>
  <si>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</si>
  <si>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</si>
  <si>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</si>
  <si>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</si>
  <si>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</si>
  <si>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</si>
  <si>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</si>
  <si>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</si>
  <si>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</si>
  <si>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</si>
  <si>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</si>
  <si>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</si>
  <si>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</si>
  <si>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</si>
  <si>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</si>
  <si>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</si>
  <si>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</si>
  <si>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</si>
  <si>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</si>
  <si>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</si>
  <si>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</si>
  <si>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</si>
  <si>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</si>
  <si>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</si>
  <si>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</si>
  <si>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</si>
  <si>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</si>
  <si>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</si>
  <si>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</si>
  <si>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</si>
  <si>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</si>
  <si>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</si>
  <si>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</si>
  <si>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</si>
  <si>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</si>
  <si>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</si>
  <si>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</si>
  <si>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</si>
  <si>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</si>
  <si>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</si>
  <si>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</si>
  <si>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</si>
  <si>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</si>
  <si>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</si>
  <si>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</si>
  <si>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</si>
  <si>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</si>
  <si>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</si>
  <si>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</si>
  <si>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</si>
  <si>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</si>
  <si>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</si>
  <si>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</si>
  <si>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</si>
  <si>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</si>
  <si>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</si>
  <si>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</si>
  <si>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</si>
  <si>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</si>
  <si>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</si>
  <si>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</si>
  <si>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</si>
  <si>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</si>
  <si>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</si>
  <si>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</si>
  <si>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</si>
  <si>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</si>
  <si>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</si>
  <si>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</si>
  <si>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</si>
  <si>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</si>
  <si>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</si>
  <si>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</si>
  <si>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</si>
  <si>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</si>
  <si>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</si>
  <si>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</si>
  <si>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</si>
  <si>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</si>
  <si>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</si>
  <si>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</si>
  <si>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</si>
  <si>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</si>
  <si>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</si>
  <si>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</si>
  <si>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</si>
  <si>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</si>
  <si>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</si>
  <si>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</si>
  <si>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</si>
  <si>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</si>
  <si>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</si>
  <si>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</si>
  <si>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</si>
  <si>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</si>
  <si>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</si>
  <si>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</si>
  <si>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</si>
  <si>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</si>
  <si>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</si>
  <si>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</si>
  <si>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</si>
  <si>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</si>
  <si>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</si>
  <si>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</si>
  <si>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</si>
  <si>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</si>
  <si>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</si>
  <si>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</si>
  <si>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</si>
  <si>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</si>
  <si>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</si>
  <si>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</si>
  <si>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</si>
  <si>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</si>
  <si>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</si>
  <si>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</si>
  <si>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</si>
  <si>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</si>
  <si>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</si>
  <si>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</si>
  <si>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</si>
  <si>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</si>
  <si>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</si>
  <si>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</si>
  <si>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</si>
  <si>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</si>
  <si>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</si>
  <si>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</si>
  <si>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</si>
  <si>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</si>
  <si>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</si>
  <si>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</si>
  <si>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</si>
  <si>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</si>
  <si>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</si>
  <si>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</si>
  <si>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</si>
  <si>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</si>
  <si>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</si>
  <si>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</si>
  <si>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</si>
  <si>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</si>
  <si>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</si>
  <si>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</si>
  <si>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</si>
  <si>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</si>
  <si>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</si>
  <si>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</si>
  <si>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</si>
  <si>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</si>
  <si>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</si>
  <si>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</si>
  <si>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</si>
  <si>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</si>
  <si>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</si>
  <si>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</si>
  <si>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</si>
  <si>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</si>
  <si>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</si>
  <si>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</si>
  <si>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</si>
  <si>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</si>
  <si>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</si>
  <si>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</si>
  <si>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</si>
  <si>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</si>
  <si>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</si>
  <si>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</si>
  <si>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</si>
  <si>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</si>
  <si>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</si>
  <si>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</si>
  <si>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</si>
  <si>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</si>
  <si>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</si>
  <si>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</si>
  <si>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</si>
  <si>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</si>
  <si>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</si>
  <si>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</si>
  <si>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</si>
  <si>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</si>
  <si>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</si>
  <si>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</si>
  <si>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</si>
  <si>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</si>
  <si>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</si>
  <si>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</si>
  <si>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</si>
  <si>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</si>
  <si>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</si>
  <si>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</si>
  <si>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</si>
  <si>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</si>
  <si>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</si>
  <si>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</si>
  <si>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</si>
  <si>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</si>
  <si>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</si>
  <si>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</si>
  <si>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</si>
  <si>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</si>
  <si>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</si>
  <si>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</si>
  <si>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</si>
  <si>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</si>
  <si>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</si>
  <si>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</si>
  <si>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</si>
  <si>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</si>
  <si>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</si>
  <si>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</si>
  <si>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</si>
  <si>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</si>
  <si>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</si>
  <si>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</si>
  <si>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</si>
  <si>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</si>
  <si>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</si>
  <si>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</si>
  <si>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</si>
  <si>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</si>
  <si>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</si>
  <si>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</si>
  <si>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</si>
  <si>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</si>
  <si>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</si>
  <si>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</si>
  <si>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</si>
  <si>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</si>
  <si>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</si>
  <si>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</si>
  <si>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</si>
  <si>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</si>
  <si>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</si>
  <si>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</si>
  <si>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</si>
  <si>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</si>
  <si>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</si>
  <si>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</si>
  <si>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</si>
  <si>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</si>
  <si>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</si>
  <si>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</si>
  <si>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</si>
  <si>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</si>
  <si>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</si>
  <si>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</si>
  <si>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</si>
  <si>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</si>
  <si>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</si>
  <si>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</si>
  <si>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</si>
  <si>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</si>
  <si>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</si>
  <si>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</si>
  <si>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</si>
  <si>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</si>
  <si>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</si>
  <si>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</si>
  <si>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</si>
  <si>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</si>
  <si>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</si>
  <si>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</si>
  <si>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</si>
  <si>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</si>
  <si>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</si>
  <si>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</si>
  <si>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</si>
  <si>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</si>
  <si>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</si>
  <si>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</si>
  <si>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</si>
  <si>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</si>
  <si>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</si>
  <si>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</si>
  <si>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</si>
  <si>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</si>
  <si>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</si>
  <si>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</si>
  <si>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</si>
  <si>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</si>
  <si>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</si>
  <si>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</si>
  <si>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</si>
  <si>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</si>
  <si>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</si>
  <si>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</si>
  <si>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</si>
  <si>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</si>
  <si>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</si>
  <si>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</si>
  <si>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</si>
  <si>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</si>
  <si>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</si>
  <si>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</si>
  <si>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</si>
  <si>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</si>
  <si>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</si>
  <si>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</si>
  <si>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</si>
  <si>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</si>
  <si>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</si>
  <si>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</si>
  <si>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</si>
  <si>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</si>
  <si>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</si>
  <si>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</si>
  <si>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</si>
  <si>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</si>
  <si>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</si>
  <si>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</si>
  <si>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</si>
  <si>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</si>
  <si>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</si>
  <si>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</si>
  <si>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</si>
  <si>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</si>
  <si>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</si>
  <si>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</si>
  <si>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</si>
  <si>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</si>
  <si>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</si>
  <si>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</si>
  <si>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</si>
  <si>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</si>
  <si>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</si>
  <si>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</si>
  <si>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</si>
  <si>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</si>
  <si>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</si>
  <si>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</si>
  <si>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</si>
  <si>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</si>
  <si>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</si>
  <si>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</si>
  <si>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</si>
  <si>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</si>
  <si>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</si>
  <si>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</si>
  <si>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</si>
  <si>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</si>
  <si>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</si>
  <si>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</si>
  <si>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</si>
  <si>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</si>
  <si>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</si>
  <si>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</si>
  <si>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</si>
  <si>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</si>
  <si>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</si>
  <si>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</si>
  <si>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</si>
  <si>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</si>
  <si>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</si>
  <si>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</si>
  <si>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</si>
  <si>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</si>
  <si>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</si>
  <si>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</si>
  <si>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</si>
  <si>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</si>
  <si>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</si>
  <si>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</si>
  <si>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</si>
  <si>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</si>
  <si>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</si>
  <si>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</si>
  <si>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</si>
  <si>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</si>
  <si>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</si>
  <si>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</si>
  <si>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</si>
  <si>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</si>
  <si>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</si>
  <si>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</si>
  <si>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</si>
  <si>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</si>
  <si>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</si>
  <si>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</si>
  <si>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</si>
  <si>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</si>
  <si>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</si>
  <si>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</si>
  <si>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</si>
  <si>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</si>
  <si>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</si>
  <si>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</si>
  <si>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</si>
  <si>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</si>
  <si>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</si>
  <si>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</si>
  <si>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</si>
  <si>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</si>
  <si>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</si>
  <si>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</si>
  <si>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</si>
  <si>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</si>
  <si>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</si>
  <si>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</si>
  <si>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</si>
  <si>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</si>
  <si>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</si>
  <si>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</si>
  <si>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</si>
  <si>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</si>
  <si>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</si>
  <si>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</si>
  <si>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</si>
  <si>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</si>
  <si>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</si>
  <si>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</si>
  <si>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</si>
  <si>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</si>
  <si>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</si>
  <si>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</si>
  <si>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</si>
  <si>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</si>
  <si>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</si>
  <si>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</si>
  <si>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</si>
  <si>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</si>
  <si>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</si>
  <si>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</si>
  <si>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</si>
  <si>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</si>
  <si>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</si>
  <si>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</si>
  <si>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</si>
  <si>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</si>
  <si>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</si>
  <si>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</si>
  <si>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</si>
  <si>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</si>
  <si>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</si>
  <si>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</si>
  <si>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</si>
  <si>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</si>
  <si>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</si>
  <si>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</si>
  <si>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</si>
  <si>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</si>
  <si>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</si>
  <si>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</si>
  <si>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</si>
  <si>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</si>
  <si>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</si>
  <si>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</si>
  <si>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</si>
  <si>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</si>
  <si>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</si>
  <si>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</si>
  <si>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</si>
  <si>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</si>
  <si>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</si>
  <si>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</si>
  <si>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</si>
  <si>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</si>
  <si>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</si>
  <si>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</si>
  <si>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</si>
  <si>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</si>
  <si>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</si>
  <si>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</si>
  <si>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</si>
  <si>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</si>
  <si>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</si>
  <si>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</si>
  <si>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</si>
  <si>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</si>
  <si>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</si>
  <si>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</si>
  <si>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</si>
  <si>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</si>
  <si>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</si>
  <si>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</si>
  <si>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</si>
  <si>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</si>
  <si>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</si>
  <si>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</si>
  <si>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</si>
  <si>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</si>
  <si>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</si>
  <si>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</si>
  <si>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</si>
  <si>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</si>
  <si>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</si>
  <si>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</si>
  <si>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</si>
  <si>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</si>
  <si>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</si>
  <si>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</si>
  <si>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</si>
  <si>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</si>
  <si>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</si>
  <si>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</si>
  <si>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</si>
  <si>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</si>
  <si>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</si>
  <si>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</si>
  <si>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</si>
  <si>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</si>
  <si>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</si>
  <si>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</si>
  <si>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</si>
  <si>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</si>
  <si>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</si>
  <si>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</si>
  <si>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</si>
  <si>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</si>
  <si>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</si>
  <si>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</si>
  <si>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</si>
  <si>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</si>
  <si>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</si>
  <si>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</si>
  <si>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</si>
  <si>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</si>
  <si>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</si>
  <si>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</si>
  <si>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</si>
  <si>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</si>
  <si>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</si>
  <si>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</si>
  <si>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</si>
  <si>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</si>
  <si>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</si>
  <si>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</si>
  <si>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</si>
  <si>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</si>
  <si>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</si>
  <si>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</si>
  <si>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</si>
  <si>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</si>
  <si>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</si>
  <si>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</si>
  <si>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</si>
  <si>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</si>
  <si>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</si>
  <si>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</si>
  <si>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</si>
  <si>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</si>
  <si>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</si>
  <si>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</si>
  <si>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</si>
  <si>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</si>
  <si>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</si>
  <si>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</si>
  <si>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</si>
  <si>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</si>
  <si>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</si>
  <si>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</si>
  <si>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</si>
  <si>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</si>
  <si>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</si>
  <si>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</si>
  <si>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</si>
  <si>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</si>
  <si>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</si>
  <si>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</si>
  <si>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</si>
  <si>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</si>
  <si>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</si>
  <si>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</si>
  <si>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</si>
  <si>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</si>
  <si>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</si>
  <si>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</si>
  <si>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</si>
  <si>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</si>
  <si>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</si>
  <si>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</si>
  <si>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</si>
  <si>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</si>
  <si>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</si>
  <si>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</si>
  <si>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</si>
  <si>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</si>
  <si>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</si>
  <si>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</si>
  <si>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</si>
  <si>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</si>
  <si>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</si>
  <si>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</si>
  <si>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</si>
  <si>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</si>
  <si>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</si>
  <si>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</si>
  <si>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</si>
  <si>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</si>
  <si>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</si>
  <si>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</si>
  <si>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</si>
  <si>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</si>
  <si>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</si>
  <si>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</si>
  <si>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</si>
  <si>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</si>
  <si>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</si>
  <si>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</si>
  <si>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</si>
  <si>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</si>
  <si>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</si>
  <si>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</si>
  <si>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</si>
  <si>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</si>
  <si>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</si>
  <si>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</si>
  <si>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</si>
  <si>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</si>
  <si>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</si>
  <si>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</si>
  <si>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</si>
  <si>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</si>
  <si>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</si>
  <si>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</si>
  <si>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</si>
  <si>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</si>
  <si>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</si>
  <si>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</si>
  <si>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</si>
  <si>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</si>
  <si>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</si>
  <si>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</si>
  <si>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</si>
  <si>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</si>
  <si>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</si>
  <si>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</si>
  <si>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</si>
  <si>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</si>
  <si>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</si>
  <si>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</si>
  <si>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</si>
  <si>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</si>
  <si>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</si>
  <si>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</si>
  <si>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</si>
  <si>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</si>
  <si>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</si>
  <si>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</si>
  <si>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</si>
  <si>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</si>
  <si>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</si>
  <si>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</si>
  <si>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</si>
  <si>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</si>
  <si>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</si>
  <si>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</si>
  <si>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</si>
  <si>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</si>
  <si>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</si>
  <si>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</si>
  <si>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</si>
  <si>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</si>
  <si>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</si>
  <si>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</si>
  <si>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</si>
  <si>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</si>
  <si>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</si>
  <si>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</si>
  <si>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</si>
  <si>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</si>
  <si>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</si>
  <si>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</si>
  <si>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</si>
  <si>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</si>
  <si>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</si>
  <si>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</si>
  <si>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</si>
  <si>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</si>
  <si>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</si>
  <si>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</si>
  <si>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</si>
  <si>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</si>
  <si>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</si>
  <si>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</si>
  <si>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</si>
  <si>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</si>
  <si>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</si>
  <si>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</si>
  <si>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</si>
  <si>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</si>
  <si>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</si>
  <si>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</si>
  <si>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</si>
  <si>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</si>
  <si>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</si>
  <si>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</si>
  <si>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</si>
  <si>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</si>
  <si>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</si>
  <si>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</si>
  <si>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</si>
  <si>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</si>
  <si>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</si>
  <si>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</si>
  <si>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</si>
  <si>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</si>
  <si>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</si>
  <si>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</si>
  <si>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</si>
  <si>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</si>
  <si>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</si>
  <si>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</si>
  <si>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</si>
  <si>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</si>
  <si>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</si>
  <si>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</si>
  <si>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</si>
  <si>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</si>
  <si>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</si>
  <si>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</si>
  <si>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</si>
  <si>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</si>
  <si>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</si>
  <si>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</si>
  <si>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</si>
  <si>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</si>
  <si>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</si>
  <si>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</si>
  <si>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</si>
  <si>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</si>
  <si>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</si>
  <si>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</si>
  <si>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</si>
  <si>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</si>
  <si>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</si>
  <si>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</si>
  <si>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</si>
  <si>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</si>
  <si>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</si>
  <si>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</si>
  <si>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</si>
  <si>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</si>
  <si>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</si>
  <si>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</si>
  <si>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</si>
  <si>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</si>
  <si>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</si>
  <si>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</si>
  <si>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</si>
  <si>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</si>
  <si>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</si>
  <si>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</si>
  <si>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</si>
  <si>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</si>
  <si>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</si>
  <si>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</si>
  <si>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</si>
  <si>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</si>
  <si>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</si>
  <si>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</si>
  <si>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</si>
  <si>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</si>
  <si>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</si>
  <si>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</si>
  <si>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</si>
  <si>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</si>
  <si>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</si>
  <si>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</si>
  <si>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</si>
  <si>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</si>
  <si>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</si>
  <si>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</si>
  <si>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</si>
  <si>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</si>
  <si>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</si>
  <si>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</si>
  <si>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</si>
  <si>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</si>
  <si>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</si>
  <si>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</si>
  <si>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</si>
  <si>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</si>
  <si>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</si>
  <si>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</si>
  <si>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</si>
  <si>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</si>
  <si>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</si>
  <si>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</si>
  <si>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</si>
  <si>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</si>
  <si>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</si>
  <si>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</si>
  <si>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</si>
  <si>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</si>
  <si>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</si>
  <si>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</si>
  <si>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</si>
  <si>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</si>
  <si>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</si>
  <si>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</si>
  <si>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</si>
  <si>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</si>
  <si>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</si>
  <si>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</si>
  <si>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</si>
  <si>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</si>
  <si>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</si>
  <si>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</si>
  <si>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</si>
  <si>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</si>
  <si>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</si>
  <si>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</si>
  <si>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</si>
  <si>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</si>
  <si>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</si>
  <si>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</si>
  <si>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</si>
  <si>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</si>
  <si>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</si>
  <si>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</si>
  <si>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</si>
  <si>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</si>
  <si>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</si>
  <si>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</si>
  <si>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</si>
  <si>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</si>
  <si>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</si>
  <si>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</si>
  <si>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</si>
  <si>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</si>
  <si>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</si>
  <si>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</si>
  <si>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</si>
  <si>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</si>
  <si>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</si>
  <si>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</si>
  <si>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</si>
  <si>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</si>
  <si>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</si>
  <si>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</si>
  <si>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</si>
  <si>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</si>
  <si>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</si>
  <si>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</si>
  <si>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</si>
  <si>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</si>
  <si>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</si>
  <si>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</si>
  <si>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</si>
  <si>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</si>
  <si>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</si>
  <si>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</si>
  <si>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</si>
  <si>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</si>
  <si>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</si>
  <si>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</si>
  <si>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</si>
  <si>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</si>
  <si>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</si>
  <si>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</si>
  <si>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</si>
  <si>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</si>
  <si>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</si>
  <si>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</si>
  <si>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</si>
  <si>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</si>
  <si>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</si>
  <si>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</si>
  <si>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</si>
  <si>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</si>
  <si>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</si>
  <si>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</si>
  <si>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</si>
  <si>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</si>
  <si>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</si>
  <si>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</si>
  <si>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</si>
  <si>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</si>
  <si>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</si>
  <si>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</si>
  <si>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</si>
  <si>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</si>
  <si>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</si>
  <si>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</si>
  <si>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</si>
  <si>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</si>
  <si>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</si>
  <si>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</si>
  <si>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</si>
  <si>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</si>
  <si>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</si>
  <si>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</si>
  <si>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</si>
  <si>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</si>
  <si>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</si>
  <si>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</si>
  <si>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</si>
  <si>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</si>
  <si>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</si>
  <si>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</si>
  <si>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</si>
  <si>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</si>
  <si>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</si>
  <si>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</si>
  <si>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</si>
  <si>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</si>
  <si>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</si>
  <si>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</si>
  <si>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</si>
  <si>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</si>
  <si>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</si>
  <si>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</si>
  <si>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</si>
  <si>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</si>
  <si>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</si>
  <si>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</si>
  <si>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</si>
  <si>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</si>
  <si>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</si>
  <si>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</si>
  <si>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</si>
  <si>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</si>
  <si>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</si>
  <si>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</si>
  <si>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</si>
  <si>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</si>
  <si>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</si>
  <si>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</si>
  <si>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</si>
  <si>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</si>
  <si>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</si>
  <si>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</si>
  <si>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</si>
  <si>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</si>
  <si>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</si>
  <si>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</si>
  <si>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</si>
  <si>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</si>
  <si>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</si>
  <si>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</si>
  <si>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</si>
  <si>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</si>
  <si>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</si>
  <si>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</si>
  <si>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</si>
  <si>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</si>
  <si>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</si>
  <si>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</si>
  <si>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</si>
  <si>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</si>
  <si>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</si>
  <si>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</si>
  <si>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</si>
  <si>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</si>
  <si>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</si>
  <si>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</si>
  <si>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</si>
  <si>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</si>
  <si>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</si>
  <si>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</si>
  <si>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</si>
  <si>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</si>
  <si>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</si>
  <si>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</si>
  <si>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</si>
  <si>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</si>
  <si>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</si>
  <si>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</si>
  <si>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</si>
  <si>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</si>
  <si>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</si>
  <si>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</si>
  <si>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</si>
  <si>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</si>
  <si>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</si>
  <si>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</si>
  <si>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</si>
  <si>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</si>
  <si>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</si>
  <si>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</si>
  <si>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</si>
  <si>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</si>
  <si>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</si>
  <si>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</si>
  <si>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</si>
  <si>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</si>
  <si>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</si>
  <si>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</si>
  <si>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</si>
  <si>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</si>
  <si>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</si>
  <si>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</si>
  <si>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</si>
  <si>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</si>
  <si>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</si>
  <si>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</si>
  <si>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</si>
  <si>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</si>
  <si>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</si>
  <si>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</si>
  <si>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</si>
  <si>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</si>
  <si>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</si>
  <si>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</si>
  <si>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</si>
  <si>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</si>
  <si>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</si>
  <si>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</si>
  <si>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</si>
  <si>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</si>
  <si>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</si>
  <si>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</si>
  <si>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</si>
  <si>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</si>
  <si>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</si>
  <si>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</si>
  <si>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</si>
  <si>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</si>
  <si>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</si>
  <si>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</si>
  <si>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</si>
  <si>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</si>
  <si>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</si>
  <si>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</si>
  <si>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</si>
  <si>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</si>
  <si>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</si>
  <si>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</si>
  <si>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</si>
  <si>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</si>
  <si>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</si>
  <si>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</si>
  <si>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</si>
  <si>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</si>
  <si>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</si>
  <si>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</si>
  <si>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</si>
  <si>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</si>
  <si>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</si>
  <si>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</si>
  <si>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</si>
  <si>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</si>
  <si>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</si>
  <si>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</si>
  <si>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</si>
  <si>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</si>
  <si>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</si>
  <si>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</si>
  <si>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</si>
  <si>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</si>
  <si>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</si>
  <si>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</si>
  <si>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</si>
  <si>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</si>
  <si>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</si>
  <si>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</si>
  <si>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</si>
  <si>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</si>
  <si>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</si>
  <si>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</si>
  <si>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</si>
  <si>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</si>
  <si>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</si>
  <si>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</si>
  <si>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</si>
  <si>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</si>
  <si>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</si>
  <si>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</si>
  <si>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</si>
  <si>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</si>
  <si>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</si>
  <si>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</si>
  <si>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</si>
  <si>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</si>
  <si>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</si>
  <si>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</si>
  <si>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</si>
  <si>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</si>
  <si>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</si>
  <si>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</si>
  <si>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</si>
  <si>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</si>
  <si>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</si>
  <si>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</si>
  <si>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</si>
  <si>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</si>
  <si>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</si>
  <si>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</si>
  <si>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</si>
  <si>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</si>
  <si>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</si>
  <si>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</si>
  <si>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</si>
  <si>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</si>
  <si>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</si>
  <si>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</si>
  <si>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</si>
  <si>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</si>
  <si>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</si>
  <si>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</si>
  <si>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</si>
  <si>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</si>
  <si>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</si>
  <si>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</si>
  <si>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</si>
  <si>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</si>
  <si>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</si>
  <si>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</si>
  <si>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</si>
  <si>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</si>
  <si>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</si>
  <si>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</si>
  <si>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</si>
  <si>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</si>
  <si>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</si>
  <si>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</si>
  <si>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</si>
  <si>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</si>
  <si>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</si>
  <si>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</si>
  <si>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</si>
  <si>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</si>
  <si>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</si>
  <si>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</si>
  <si>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</si>
  <si>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</si>
  <si>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</si>
  <si>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</si>
  <si>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</si>
  <si>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</si>
  <si>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</si>
  <si>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</si>
  <si>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</si>
  <si>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</si>
  <si>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</si>
  <si>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</si>
  <si>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</si>
  <si>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</si>
  <si>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</si>
  <si>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</si>
  <si>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</si>
  <si>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</si>
  <si>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</si>
  <si>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</si>
  <si>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</si>
  <si>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</si>
  <si>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</si>
  <si>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</si>
  <si>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</si>
  <si>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</si>
  <si>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</si>
  <si>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</si>
  <si>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</si>
  <si>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</si>
  <si>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</si>
  <si>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</si>
  <si>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</si>
  <si>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</si>
  <si>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</si>
  <si>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</si>
  <si>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</si>
  <si>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</si>
  <si>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</si>
  <si>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</si>
  <si>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</si>
  <si>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</si>
  <si>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</si>
  <si>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</si>
  <si>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</si>
  <si>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</si>
  <si>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</si>
  <si>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</si>
  <si>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</si>
  <si>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</si>
  <si>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</si>
  <si>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</si>
  <si>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</si>
  <si>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</si>
  <si>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</si>
  <si>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</si>
  <si>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</si>
  <si>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</si>
  <si>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</si>
  <si>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</si>
  <si>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</si>
  <si>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</si>
  <si>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</si>
  <si>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</si>
  <si>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</si>
  <si>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</si>
  <si>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</si>
  <si>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</si>
  <si>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</si>
  <si>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</si>
  <si>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</si>
  <si>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</si>
  <si>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</si>
  <si>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</si>
  <si>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</si>
  <si>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</si>
  <si>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</si>
  <si>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</si>
  <si>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</si>
  <si>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</si>
  <si>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</si>
  <si>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</si>
  <si>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</si>
  <si>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</si>
  <si>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</si>
  <si>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</si>
  <si>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</si>
  <si>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</si>
  <si>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</si>
  <si>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</si>
  <si>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</si>
  <si>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</si>
  <si>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</si>
  <si>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</si>
  <si>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</si>
  <si>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</si>
  <si>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</si>
  <si>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</si>
  <si>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</si>
  <si>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</si>
  <si>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</si>
  <si>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</si>
  <si>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</si>
  <si>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</si>
  <si>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</si>
  <si>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</si>
  <si>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</si>
  <si>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</si>
  <si>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</si>
  <si>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</si>
  <si>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</si>
  <si>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</si>
  <si>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</si>
  <si>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</si>
  <si>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</si>
  <si>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</si>
  <si>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</si>
  <si>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</si>
  <si>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</si>
  <si>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</si>
  <si>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</si>
  <si>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</si>
  <si>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</si>
  <si>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</si>
  <si>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</si>
  <si>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</si>
  <si>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</si>
  <si>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</si>
  <si>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</si>
  <si>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</si>
  <si>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</si>
  <si>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</si>
  <si>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</si>
  <si>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</si>
  <si>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</si>
  <si>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</si>
  <si>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</si>
  <si>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</si>
  <si>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</si>
  <si>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</si>
  <si>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</si>
  <si>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</si>
  <si>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</si>
  <si>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</si>
  <si>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</si>
  <si>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</si>
  <si>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</si>
  <si>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</si>
  <si>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</si>
  <si>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</si>
  <si>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</si>
  <si>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</si>
  <si>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</si>
  <si>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</si>
  <si>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</si>
  <si>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</si>
  <si>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</si>
  <si>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</si>
  <si>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</si>
  <si>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</si>
  <si>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</si>
  <si>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</si>
  <si>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</si>
  <si>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</si>
  <si>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</si>
  <si>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</si>
  <si>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</si>
  <si>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</si>
  <si>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</si>
  <si>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</si>
  <si>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</si>
  <si>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</si>
  <si>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</si>
  <si>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</si>
  <si>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</si>
  <si>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</si>
  <si>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</si>
  <si>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</si>
  <si>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</si>
  <si>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</si>
  <si>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</si>
  <si>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</si>
  <si>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</si>
  <si>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</si>
  <si>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</si>
  <si>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</si>
  <si>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</si>
  <si>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</si>
  <si>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</si>
  <si>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</si>
  <si>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</si>
  <si>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</si>
  <si>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</si>
  <si>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</si>
  <si>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</si>
  <si>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</si>
  <si>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</si>
  <si>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</si>
  <si>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</si>
  <si>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</si>
  <si>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</si>
  <si>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</si>
  <si>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</si>
  <si>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</si>
  <si>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</si>
  <si>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</si>
  <si>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</si>
  <si>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</si>
  <si>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</si>
  <si>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</si>
  <si>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</si>
  <si>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</si>
  <si>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</si>
  <si>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</si>
  <si>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</si>
  <si>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</si>
  <si>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</si>
  <si>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</si>
  <si>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</si>
  <si>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</si>
  <si>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</si>
  <si>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</si>
  <si>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</si>
  <si>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</si>
  <si>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</si>
  <si>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</si>
  <si>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</si>
  <si>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</si>
  <si>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</si>
  <si>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</si>
  <si>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</si>
  <si>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</si>
  <si>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</si>
  <si>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</si>
  <si>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</si>
  <si>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</si>
  <si>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</si>
  <si>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</si>
  <si>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</si>
  <si>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</si>
  <si>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</si>
  <si>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</si>
  <si>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</si>
  <si>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</si>
  <si>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</si>
  <si>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</si>
  <si>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</si>
  <si>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</si>
  <si>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</si>
  <si>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</si>
  <si>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</si>
  <si>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</si>
  <si>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</si>
  <si>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</si>
  <si>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</si>
  <si>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</si>
  <si>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</si>
  <si>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</si>
  <si>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</si>
  <si>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</si>
  <si>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</si>
  <si>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</si>
  <si>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</si>
  <si>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</si>
  <si>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</si>
  <si>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</si>
  <si>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</si>
  <si>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</si>
  <si>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</si>
  <si>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</si>
  <si>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</si>
  <si>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</si>
  <si>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</si>
  <si>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</si>
  <si>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</si>
  <si>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</si>
  <si>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</si>
  <si>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</si>
  <si>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</si>
  <si>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</si>
  <si>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</si>
  <si>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</si>
  <si>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</si>
  <si>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</si>
  <si>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</si>
  <si>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</si>
  <si>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</si>
  <si>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</si>
  <si>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</si>
  <si>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</si>
  <si>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</si>
  <si>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</si>
  <si>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</si>
  <si>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</si>
  <si>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</si>
  <si>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</si>
  <si>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</si>
  <si>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</si>
  <si>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</si>
  <si>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</si>
  <si>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</si>
  <si>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</si>
  <si>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</si>
  <si>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</si>
  <si>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</si>
  <si>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</si>
  <si>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</si>
  <si>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</si>
  <si>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</si>
  <si>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</si>
  <si>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</si>
  <si>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</si>
  <si>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</si>
  <si>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</si>
  <si>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</si>
  <si>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</si>
  <si>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</si>
  <si>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</si>
  <si>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</si>
  <si>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</si>
  <si>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</si>
  <si>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</si>
  <si>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</si>
  <si>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</si>
  <si>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</si>
  <si>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</si>
  <si>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</si>
  <si>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</si>
  <si>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</si>
  <si>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</si>
  <si>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</si>
  <si>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</si>
  <si>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</si>
  <si>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</si>
  <si>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</si>
  <si>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</si>
  <si>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</si>
  <si>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</si>
  <si>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</si>
  <si>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</si>
  <si>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</si>
  <si>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</si>
  <si>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</si>
  <si>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</si>
  <si>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</si>
  <si>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</si>
  <si>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</si>
  <si>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</si>
  <si>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</si>
  <si>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</si>
  <si>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</si>
  <si>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</si>
  <si>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</si>
  <si>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</si>
  <si>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</si>
  <si>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</si>
  <si>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</si>
  <si>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</si>
  <si>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</si>
  <si>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</si>
  <si>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</si>
  <si>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</si>
  <si>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</si>
  <si>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</si>
  <si>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</si>
  <si>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</si>
  <si>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</si>
  <si>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</si>
  <si>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</si>
  <si>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</si>
  <si>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</si>
  <si>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</si>
  <si>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</si>
  <si>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</si>
  <si>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</si>
  <si>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</si>
  <si>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</si>
  <si>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</si>
  <si>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</si>
  <si>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</si>
  <si>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</si>
  <si>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</si>
  <si>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</si>
  <si>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</si>
  <si>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</si>
  <si>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</si>
  <si>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</si>
  <si>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</si>
  <si>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</si>
  <si>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</si>
  <si>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</si>
  <si>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</si>
  <si>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</si>
  <si>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</si>
  <si>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</si>
  <si>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</si>
  <si>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</si>
  <si>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</si>
  <si>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</si>
  <si>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</si>
  <si>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</si>
  <si>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</si>
  <si>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</si>
  <si>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</si>
  <si>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</si>
  <si>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</si>
  <si>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</si>
  <si>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</si>
  <si>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</si>
  <si>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</si>
  <si>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</si>
  <si>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</si>
  <si>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</si>
  <si>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</si>
  <si>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</si>
  <si>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</si>
  <si>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</si>
  <si>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</si>
  <si>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</si>
  <si>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</si>
  <si>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</si>
  <si>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</si>
  <si>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</si>
  <si>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</si>
  <si>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</si>
  <si>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</si>
  <si>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</si>
  <si>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</si>
  <si>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</si>
  <si>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</si>
  <si>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</si>
  <si>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</si>
  <si>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</si>
  <si>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</si>
  <si>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</si>
  <si>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</si>
  <si>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</si>
  <si>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</si>
  <si>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</si>
  <si>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</si>
  <si>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</si>
  <si>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</si>
  <si>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</si>
  <si>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</si>
  <si>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</si>
  <si>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</si>
  <si>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</si>
  <si>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</si>
  <si>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</si>
  <si>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</si>
  <si>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</si>
  <si>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</si>
  <si>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</si>
  <si>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</si>
  <si>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</si>
  <si>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</si>
  <si>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</si>
  <si>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</si>
  <si>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</si>
  <si>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</si>
  <si>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</si>
  <si>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</si>
  <si>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</si>
  <si>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</si>
  <si>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</si>
  <si>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</si>
  <si>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</si>
  <si>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</si>
  <si>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</si>
  <si>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</si>
  <si>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</si>
  <si>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</si>
  <si>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</si>
  <si>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</si>
  <si>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</si>
  <si>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</si>
  <si>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</si>
  <si>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</si>
  <si>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</si>
  <si>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</si>
  <si>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</si>
  <si>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</si>
  <si>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</si>
  <si>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</si>
  <si>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</si>
  <si>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</si>
  <si>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</si>
  <si>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</si>
  <si>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</si>
  <si>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</si>
  <si>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</si>
  <si>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</si>
  <si>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</si>
  <si>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</si>
  <si>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</si>
  <si>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</si>
  <si>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</si>
  <si>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</si>
  <si>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</si>
  <si>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</si>
  <si>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</si>
  <si>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</si>
  <si>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</si>
  <si>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</si>
  <si>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</si>
  <si>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</si>
  <si>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</si>
  <si>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</si>
  <si>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</si>
  <si>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</si>
  <si>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</si>
  <si>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</si>
  <si>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</si>
  <si>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</si>
  <si>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</si>
  <si>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</si>
  <si>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</si>
  <si>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</si>
  <si>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</si>
  <si>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</si>
  <si>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</si>
  <si>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</si>
  <si>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</si>
  <si>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</si>
  <si>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</si>
  <si>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</si>
  <si>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</si>
  <si>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</si>
  <si>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</si>
  <si>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</si>
  <si>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</si>
  <si>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</si>
  <si>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</si>
  <si>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</si>
  <si>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</si>
  <si>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</si>
  <si>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</si>
  <si>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</si>
  <si>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</si>
  <si>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</si>
  <si>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</si>
  <si>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</si>
  <si>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</si>
  <si>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</si>
  <si>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</si>
  <si>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</si>
  <si>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</si>
  <si>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</si>
  <si>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</si>
  <si>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</si>
  <si>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</si>
  <si>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</si>
  <si>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</si>
  <si>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</si>
  <si>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</si>
  <si>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</si>
  <si>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</si>
  <si>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</si>
  <si>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</si>
  <si>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</si>
  <si>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</si>
  <si>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</si>
  <si>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</si>
  <si>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</si>
  <si>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</si>
  <si>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</si>
  <si>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</si>
  <si>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</si>
  <si>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</si>
  <si>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</si>
  <si>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</si>
  <si>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</si>
  <si>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</si>
  <si>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</si>
  <si>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</si>
  <si>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</si>
  <si>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</si>
  <si>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</si>
  <si>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</si>
  <si>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</si>
  <si>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</si>
  <si>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</si>
  <si>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</si>
  <si>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</si>
  <si>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</si>
  <si>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</si>
  <si>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</si>
  <si>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</si>
  <si>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</si>
  <si>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</si>
  <si>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</si>
  <si>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</si>
  <si>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</si>
  <si>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</si>
  <si>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</si>
  <si>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</si>
  <si>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</si>
  <si>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</si>
  <si>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</si>
  <si>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</si>
  <si>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</si>
  <si>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</si>
  <si>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</si>
  <si>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</si>
  <si>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</si>
  <si>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</si>
  <si>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</si>
  <si>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</si>
  <si>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</si>
  <si>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</si>
  <si>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</si>
  <si>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</si>
  <si>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</si>
  <si>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</si>
  <si>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</si>
  <si>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</si>
  <si>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</si>
  <si>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</si>
  <si>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</si>
  <si>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</si>
  <si>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</si>
  <si>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</si>
  <si>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</si>
  <si>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</si>
  <si>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</si>
  <si>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</si>
  <si>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</si>
  <si>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</si>
  <si>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</si>
  <si>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</si>
  <si>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</si>
  <si>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</si>
  <si>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</si>
  <si>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</si>
  <si>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</si>
  <si>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</si>
  <si>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</si>
  <si>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</si>
  <si>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</si>
  <si>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</si>
  <si>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</si>
  <si>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</si>
  <si>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</si>
  <si>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</si>
  <si>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</si>
  <si>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</si>
  <si>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</si>
  <si>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</si>
  <si>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</si>
  <si>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</si>
  <si>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</si>
  <si>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</si>
  <si>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</si>
  <si>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</si>
  <si>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</si>
  <si>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</si>
  <si>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</si>
  <si>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</si>
  <si>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</si>
  <si>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</si>
  <si>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</si>
  <si>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</si>
  <si>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</si>
  <si>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</si>
  <si>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</si>
  <si>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</si>
  <si>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</si>
  <si>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</si>
  <si>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</si>
  <si>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</si>
  <si>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</si>
  <si>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</si>
  <si>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</si>
  <si>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</si>
  <si>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</si>
  <si>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</si>
  <si>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</si>
  <si>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</si>
  <si>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</si>
  <si>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</si>
  <si>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</si>
  <si>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</si>
  <si>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</si>
  <si>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</si>
  <si>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</si>
  <si>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</si>
  <si>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</si>
  <si>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</si>
  <si>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</si>
  <si>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</si>
  <si>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</si>
  <si>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</si>
  <si>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</si>
  <si>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</si>
  <si>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</si>
  <si>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</si>
  <si>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</si>
  <si>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</si>
  <si>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</si>
  <si>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</si>
  <si>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</si>
  <si>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</si>
  <si>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</si>
  <si>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</si>
  <si>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</si>
  <si>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</si>
  <si>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</si>
  <si>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</si>
  <si>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</si>
  <si>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</si>
  <si>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</si>
  <si>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</si>
  <si>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</si>
  <si>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</si>
  <si>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</si>
  <si>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</si>
  <si>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</si>
  <si>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</si>
  <si>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</si>
  <si>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</si>
  <si>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</si>
  <si>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</si>
  <si>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</si>
  <si>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</si>
  <si>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</si>
  <si>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</si>
  <si>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</si>
  <si>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</si>
  <si>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</si>
  <si>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</si>
  <si>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</si>
  <si>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</si>
  <si>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</si>
  <si>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</si>
  <si>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</si>
  <si>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</si>
  <si>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</si>
  <si>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</si>
  <si>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</si>
  <si>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</si>
  <si>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</si>
  <si>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</si>
  <si>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</si>
  <si>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</si>
  <si>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</si>
  <si>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</si>
  <si>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</si>
  <si>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</si>
  <si>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</si>
  <si>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</si>
  <si>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</si>
  <si>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</si>
  <si>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</si>
  <si>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</si>
  <si>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</si>
  <si>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</si>
  <si>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</si>
  <si>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</si>
  <si>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</si>
  <si>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</si>
  <si>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</si>
  <si>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</si>
  <si>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</si>
  <si>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</si>
  <si>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</si>
  <si>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</si>
  <si>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</si>
  <si>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</si>
  <si>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</si>
  <si>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</si>
  <si>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</si>
  <si>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</si>
  <si>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</si>
  <si>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</si>
  <si>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</si>
  <si>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</si>
  <si>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</si>
  <si>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</si>
  <si>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</si>
  <si>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</si>
  <si>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</si>
  <si>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</si>
  <si>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</si>
  <si>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</si>
  <si>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</si>
  <si>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</si>
  <si>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</si>
  <si>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</si>
  <si>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</si>
  <si>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</si>
  <si>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</si>
  <si>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</si>
  <si>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</si>
  <si>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</si>
  <si>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</si>
  <si>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</si>
  <si>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</si>
  <si>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</si>
  <si>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</si>
  <si>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</si>
  <si>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</si>
  <si>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</si>
  <si>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</si>
  <si>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</si>
  <si>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</si>
  <si>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</si>
  <si>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</si>
  <si>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</si>
  <si>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</si>
  <si>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</si>
  <si>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</si>
  <si>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</si>
  <si>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</si>
  <si>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</si>
  <si>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</si>
  <si>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</si>
  <si>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</si>
  <si>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</si>
  <si>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</si>
  <si>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</si>
  <si>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</si>
  <si>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</si>
  <si>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</si>
  <si>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</si>
  <si>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</si>
  <si>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</si>
  <si>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</si>
  <si>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</si>
  <si>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</si>
  <si>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</si>
  <si>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</si>
  <si>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</si>
  <si>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</si>
  <si>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</si>
  <si>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</si>
  <si>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</si>
  <si>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</si>
  <si>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</si>
  <si>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</si>
  <si>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</si>
  <si>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</si>
  <si>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</si>
  <si>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</si>
  <si>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</si>
  <si>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</si>
  <si>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</si>
  <si>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</si>
  <si>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</si>
  <si>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</si>
  <si>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</si>
  <si>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</si>
  <si>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</si>
  <si>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</si>
  <si>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</si>
  <si>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</si>
  <si>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</si>
  <si>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</si>
  <si>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</si>
  <si>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</si>
  <si>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</si>
  <si>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</si>
  <si>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</si>
  <si>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</si>
  <si>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</si>
  <si>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</si>
  <si>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</si>
  <si>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</si>
  <si>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</si>
  <si>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</si>
  <si>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</si>
  <si>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</si>
  <si>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</si>
  <si>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</si>
  <si>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</si>
  <si>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</si>
  <si>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</si>
  <si>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</si>
  <si>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</si>
  <si>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</si>
  <si>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</si>
  <si>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</si>
  <si>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</si>
  <si>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</si>
  <si>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</si>
  <si>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</si>
  <si>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</si>
  <si>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</si>
  <si>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</si>
  <si>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</si>
  <si>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</si>
  <si>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</si>
  <si>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</si>
  <si>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</si>
  <si>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</si>
  <si>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</si>
  <si>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</si>
  <si>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</si>
  <si>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</si>
  <si>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</si>
  <si>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</si>
  <si>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</si>
  <si>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</si>
  <si>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</si>
  <si>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</si>
  <si>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</si>
  <si>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</si>
  <si>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</si>
  <si>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</si>
  <si>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</si>
  <si>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</si>
  <si>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</si>
  <si>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</si>
  <si>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</si>
  <si>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</si>
  <si>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</si>
  <si>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</si>
  <si>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</si>
  <si>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</si>
  <si>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</si>
  <si>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</si>
  <si>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</si>
  <si>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</si>
  <si>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</si>
  <si>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</si>
  <si>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</si>
  <si>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</si>
  <si>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</si>
  <si>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</si>
  <si>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</si>
  <si>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</si>
  <si>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</si>
  <si>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</si>
  <si>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</si>
  <si>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</si>
  <si>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</si>
  <si>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</si>
  <si>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</si>
  <si>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</si>
  <si>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</si>
  <si>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</si>
  <si>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</si>
  <si>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</si>
  <si>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</si>
  <si>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</si>
  <si>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</si>
  <si>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</si>
  <si>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</si>
  <si>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</si>
  <si>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</si>
  <si>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</si>
  <si>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</si>
  <si>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</si>
  <si>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</si>
  <si>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</si>
  <si>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</si>
  <si>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</si>
  <si>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</si>
  <si>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</si>
  <si>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</si>
  <si>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</si>
  <si>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</si>
  <si>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</si>
  <si>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</si>
  <si>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</si>
  <si>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</si>
  <si>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</si>
  <si>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</si>
  <si>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</si>
  <si>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</si>
  <si>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</si>
  <si>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</si>
  <si>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</si>
  <si>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</si>
  <si>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</si>
  <si>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</si>
  <si>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</si>
  <si>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</si>
  <si>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</si>
  <si>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</si>
  <si>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</si>
  <si>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</si>
  <si>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</si>
  <si>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</si>
  <si>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</si>
  <si>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</si>
  <si>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</si>
  <si>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</si>
  <si>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</si>
  <si>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</si>
  <si>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</si>
  <si>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</si>
  <si>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</si>
  <si>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</si>
  <si>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</si>
  <si>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</si>
  <si>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</si>
  <si>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</si>
  <si>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</si>
  <si>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</si>
  <si>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</si>
  <si>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</si>
  <si>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</si>
  <si>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</si>
  <si>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</si>
  <si>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</si>
  <si>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</si>
  <si>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</si>
  <si>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</si>
  <si>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</si>
  <si>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</si>
  <si>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</si>
  <si>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</si>
  <si>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</si>
  <si>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</si>
  <si>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</si>
  <si>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</si>
  <si>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</si>
  <si>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</si>
  <si>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</si>
  <si>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</si>
  <si>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</si>
  <si>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</si>
  <si>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</si>
  <si>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</si>
  <si>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</si>
  <si>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</si>
  <si>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</si>
  <si>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</si>
  <si>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</si>
  <si>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</si>
  <si>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</si>
  <si>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</si>
  <si>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</si>
  <si>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</si>
  <si>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</si>
  <si>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</si>
  <si>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</si>
  <si>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</si>
  <si>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</si>
  <si>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</si>
  <si>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</si>
  <si>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</si>
  <si>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</si>
  <si>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</si>
  <si>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</si>
  <si>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</si>
  <si>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</si>
  <si>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</si>
  <si>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</si>
  <si>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</si>
  <si>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</si>
  <si>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</si>
  <si>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</si>
  <si>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</si>
  <si>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</si>
  <si>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</si>
  <si>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</si>
  <si>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</si>
  <si>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</si>
  <si>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</si>
  <si>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</si>
  <si>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</si>
  <si>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</si>
  <si>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</si>
  <si>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</si>
  <si>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</si>
  <si>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</si>
  <si>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</si>
  <si>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</si>
  <si>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</si>
  <si>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</si>
  <si>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</si>
  <si>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</si>
  <si>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</si>
  <si>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</si>
  <si>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</si>
  <si>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</si>
  <si>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</si>
  <si>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</si>
  <si>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</si>
  <si>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</si>
  <si>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</si>
  <si>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</si>
  <si>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</si>
  <si>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</si>
  <si>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</si>
  <si>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</si>
  <si>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</si>
  <si>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</si>
  <si>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</si>
  <si>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</si>
  <si>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</si>
  <si>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</si>
  <si>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</si>
  <si>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</si>
  <si>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</si>
  <si>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</si>
  <si>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</si>
  <si>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</si>
  <si>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</si>
  <si>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</si>
  <si>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</si>
  <si>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</si>
  <si>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</si>
  <si>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</si>
  <si>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</si>
  <si>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</si>
  <si>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</si>
  <si>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</si>
  <si>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</si>
  <si>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</si>
  <si>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</si>
  <si>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</si>
  <si>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</si>
  <si>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</si>
  <si>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</si>
  <si>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</si>
  <si>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</si>
  <si>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</si>
  <si>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</si>
  <si>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</si>
  <si>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</si>
  <si>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</si>
  <si>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</si>
  <si>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</si>
  <si>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</si>
  <si>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</si>
  <si>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</si>
  <si>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</si>
  <si>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</si>
  <si>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</si>
  <si>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</si>
  <si>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</si>
  <si>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</si>
  <si>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</si>
  <si>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</si>
  <si>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</si>
  <si>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</si>
  <si>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</si>
  <si>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</si>
  <si>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</si>
  <si>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</si>
  <si>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</si>
  <si>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</si>
  <si>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</si>
  <si>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</si>
  <si>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</si>
  <si>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</si>
  <si>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</si>
  <si>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</si>
  <si>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</si>
  <si>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</si>
  <si>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</si>
  <si>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</si>
  <si>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</si>
  <si>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</si>
  <si>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</si>
  <si>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</si>
  <si>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</si>
  <si>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</si>
  <si>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</si>
  <si>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</si>
  <si>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</si>
  <si>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</si>
  <si>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</si>
  <si>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</si>
  <si>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</si>
  <si>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</si>
  <si>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</si>
  <si>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</si>
  <si>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</si>
  <si>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</si>
  <si>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</si>
  <si>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</si>
  <si>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</si>
  <si>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</si>
  <si>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</si>
  <si>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</si>
  <si>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</si>
  <si>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</si>
  <si>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</si>
  <si>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</si>
  <si>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</si>
  <si>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</si>
  <si>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</si>
  <si>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</si>
  <si>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</si>
  <si>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</si>
  <si>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</si>
  <si>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</si>
  <si>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</si>
  <si>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</si>
  <si>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</si>
  <si>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</si>
  <si>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</si>
  <si>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</si>
  <si>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</si>
  <si>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</si>
  <si>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</si>
  <si>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</si>
  <si>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</si>
  <si>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</si>
  <si>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</si>
  <si>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</si>
  <si>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</si>
  <si>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</si>
  <si>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</si>
  <si>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</si>
  <si>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</si>
  <si>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</si>
  <si>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</si>
  <si>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</si>
  <si>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</si>
  <si>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</si>
  <si>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</si>
  <si>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</si>
  <si>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</si>
  <si>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</si>
  <si>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</si>
  <si>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</si>
  <si>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</si>
  <si>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</si>
  <si>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</si>
  <si>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</si>
  <si>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</si>
  <si>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</si>
  <si>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</si>
  <si>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</si>
  <si>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</si>
  <si>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</si>
  <si>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</si>
  <si>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</si>
  <si>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</si>
  <si>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</si>
  <si>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</si>
  <si>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</si>
  <si>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</si>
  <si>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</si>
  <si>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</si>
  <si>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</si>
  <si>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</si>
  <si>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</si>
  <si>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</si>
  <si>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</si>
  <si>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</si>
  <si>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</si>
  <si>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</si>
  <si>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</si>
  <si>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</si>
  <si>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</si>
  <si>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</si>
  <si>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</si>
  <si>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</si>
  <si>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</si>
  <si>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</si>
  <si>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</si>
  <si>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</si>
  <si>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</si>
  <si>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</si>
  <si>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</si>
  <si>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</si>
  <si>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</si>
  <si>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</si>
  <si>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</si>
  <si>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</si>
  <si>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</si>
  <si>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</si>
  <si>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</si>
  <si>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</si>
  <si>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</si>
  <si>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</si>
  <si>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</si>
  <si>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</si>
  <si>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</si>
  <si>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</si>
  <si>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</si>
  <si>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</si>
  <si>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</si>
  <si>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</si>
  <si>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</si>
  <si>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</si>
  <si>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</si>
  <si>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</si>
  <si>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</si>
  <si>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</si>
  <si>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</si>
  <si>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</si>
  <si>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</si>
  <si>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</si>
  <si>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</si>
  <si>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</si>
  <si>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</si>
  <si>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</si>
  <si>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</si>
  <si>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</si>
  <si>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</si>
  <si>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</si>
  <si>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</si>
  <si>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</si>
  <si>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</si>
  <si>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</si>
  <si>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</si>
  <si>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</si>
  <si>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</si>
  <si>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</si>
  <si>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</si>
  <si>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</si>
  <si>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</si>
  <si>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</si>
  <si>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</si>
  <si>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</si>
  <si>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</si>
  <si>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</si>
  <si>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</si>
  <si>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</si>
  <si>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</si>
  <si>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</si>
  <si>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</si>
  <si>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</si>
  <si>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</si>
  <si>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</si>
  <si>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</si>
  <si>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</si>
  <si>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</si>
  <si>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</si>
  <si>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</si>
  <si>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</si>
  <si>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</si>
  <si>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</si>
  <si>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</si>
  <si>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</si>
  <si>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</si>
  <si>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</si>
  <si>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</si>
  <si>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</si>
  <si>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</si>
  <si>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</si>
  <si>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</si>
  <si>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</si>
  <si>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</si>
  <si>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</si>
  <si>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</si>
  <si>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</si>
  <si>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</si>
  <si>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</si>
  <si>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</si>
  <si>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</si>
  <si>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</si>
  <si>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</si>
  <si>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</si>
  <si>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</si>
  <si>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</si>
  <si>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</si>
  <si>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</si>
  <si>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</si>
  <si>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</si>
  <si>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</si>
  <si>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</si>
  <si>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</si>
  <si>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</si>
  <si>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</si>
  <si>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</si>
  <si>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</si>
  <si>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</si>
  <si>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</si>
  <si>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</si>
  <si>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</si>
  <si>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</si>
  <si>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</si>
  <si>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</si>
  <si>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</si>
  <si>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</si>
  <si>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</si>
  <si>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</si>
  <si>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</si>
  <si>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</si>
  <si>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</si>
  <si>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</si>
  <si>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</si>
  <si>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</si>
  <si>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</si>
  <si>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</si>
  <si>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</si>
  <si>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</si>
  <si>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</si>
  <si>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</si>
  <si>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</si>
  <si>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</si>
  <si>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</si>
  <si>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</si>
  <si>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</si>
  <si>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</si>
  <si>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</si>
  <si>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</si>
  <si>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</si>
  <si>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</si>
  <si>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</si>
  <si>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</si>
  <si>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</si>
  <si>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</si>
  <si>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</si>
  <si>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</si>
  <si>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</si>
  <si>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</si>
  <si>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</si>
  <si>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</si>
  <si>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</si>
  <si>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</si>
  <si>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</si>
  <si>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</si>
  <si>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</si>
  <si>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</si>
  <si>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</si>
  <si>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</si>
  <si>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</si>
  <si>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</si>
  <si>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</si>
  <si>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</si>
  <si>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</si>
  <si>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</si>
  <si>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</si>
  <si>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</si>
  <si>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</si>
  <si>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</si>
  <si>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</si>
  <si>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</si>
  <si>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</si>
  <si>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</si>
  <si>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</si>
  <si>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</si>
  <si>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</si>
  <si>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</si>
  <si>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</si>
  <si>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</si>
  <si>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</si>
  <si>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</si>
  <si>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</si>
  <si>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</si>
  <si>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</si>
  <si>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</si>
  <si>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</si>
  <si>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</si>
  <si>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</si>
  <si>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</si>
  <si>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</si>
  <si>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</si>
  <si>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</si>
  <si>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</si>
  <si>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</si>
  <si>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</si>
  <si>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</si>
  <si>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</si>
  <si>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</si>
  <si>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</si>
  <si>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</si>
  <si>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</si>
  <si>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</si>
  <si>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</si>
  <si>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</si>
  <si>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</si>
  <si>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</si>
  <si>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</si>
  <si>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</si>
  <si>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</si>
  <si>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</si>
  <si>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</si>
  <si>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</si>
  <si>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</si>
  <si>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</si>
  <si>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</si>
  <si>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</si>
  <si>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</si>
  <si>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</si>
  <si>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</si>
  <si>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</si>
  <si>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</si>
  <si>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</si>
  <si>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</si>
  <si>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</si>
  <si>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</si>
  <si>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</si>
  <si>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</si>
  <si>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</si>
  <si>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</si>
  <si>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</si>
  <si>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</si>
  <si>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</si>
  <si>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</si>
  <si>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</si>
  <si>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</si>
  <si>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</si>
  <si>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</si>
  <si>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</si>
  <si>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</si>
  <si>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</si>
  <si>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</si>
  <si>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</si>
  <si>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</si>
  <si>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</si>
  <si>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</si>
  <si>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</si>
  <si>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</si>
  <si>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</si>
  <si>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</si>
  <si>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</si>
  <si>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</si>
  <si>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</si>
  <si>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</si>
  <si>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</si>
  <si>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</si>
  <si>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</si>
  <si>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</si>
  <si>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</si>
  <si>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</si>
  <si>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</si>
  <si>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</si>
  <si>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</si>
  <si>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</si>
  <si>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</si>
  <si>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</si>
  <si>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</si>
  <si>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</si>
  <si>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</si>
  <si>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</si>
  <si>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</si>
  <si>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</si>
  <si>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</si>
  <si>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</si>
  <si>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</si>
  <si>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</si>
  <si>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</si>
  <si>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</si>
  <si>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</si>
  <si>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</si>
  <si>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</si>
  <si>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</si>
  <si>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</si>
  <si>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</si>
  <si>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</si>
  <si>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</si>
  <si>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</si>
  <si>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</si>
  <si>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</si>
  <si>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</si>
  <si>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</si>
  <si>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</si>
  <si>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</si>
  <si>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</si>
  <si>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</si>
  <si>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</si>
  <si>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</si>
  <si>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</si>
  <si>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</si>
  <si>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</si>
  <si>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</si>
  <si>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</si>
  <si>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</si>
  <si>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</si>
  <si>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</si>
  <si>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</si>
  <si>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</si>
  <si>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</si>
  <si>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</si>
  <si>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</si>
  <si>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</si>
  <si>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</si>
  <si>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</si>
  <si>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</si>
  <si>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</si>
  <si>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</si>
  <si>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</si>
  <si>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</si>
  <si>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</si>
  <si>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</si>
  <si>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</si>
  <si>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</si>
  <si>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</si>
  <si>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</si>
  <si>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</si>
  <si>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</si>
  <si>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</si>
  <si>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</si>
  <si>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</si>
  <si>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</si>
  <si>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</si>
  <si>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</si>
  <si>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</si>
  <si>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</si>
  <si>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</si>
  <si>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</si>
  <si>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</si>
  <si>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</si>
  <si>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</si>
  <si>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</si>
  <si>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</si>
  <si>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</si>
  <si>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</si>
  <si>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</si>
  <si>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</si>
  <si>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</si>
  <si>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</si>
  <si>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</si>
  <si>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</si>
  <si>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</si>
  <si>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</si>
  <si>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</si>
  <si>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</si>
  <si>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</si>
  <si>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</si>
  <si>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</si>
  <si>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</si>
  <si>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</si>
  <si>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</si>
  <si>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</si>
  <si>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</si>
  <si>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</si>
  <si>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</si>
  <si>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</si>
  <si>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</si>
  <si>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</si>
  <si>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</si>
  <si>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</si>
  <si>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</si>
  <si>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</si>
  <si>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</si>
  <si>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</si>
  <si>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</si>
  <si>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</si>
  <si>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</si>
  <si>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</si>
  <si>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</si>
  <si>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</si>
  <si>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</si>
  <si>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</si>
  <si>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</si>
  <si>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</si>
  <si>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</si>
  <si>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</si>
  <si>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</si>
  <si>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</si>
  <si>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</si>
  <si>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</si>
  <si>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</si>
  <si>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</si>
  <si>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</si>
  <si>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</si>
  <si>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</si>
  <si>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</si>
  <si>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</si>
  <si>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</si>
  <si>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</si>
  <si>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</si>
  <si>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</si>
  <si>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</si>
  <si>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</si>
  <si>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</si>
  <si>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</si>
  <si>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</si>
  <si>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</si>
  <si>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</si>
  <si>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</si>
  <si>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</si>
  <si>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</si>
  <si>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</si>
  <si>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</si>
  <si>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</si>
  <si>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</si>
  <si>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</si>
  <si>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</si>
  <si>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</si>
  <si>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</si>
  <si>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</si>
  <si>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</si>
  <si>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</si>
  <si>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</si>
  <si>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</si>
  <si>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</si>
  <si>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</si>
  <si>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</si>
  <si>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</si>
  <si>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</si>
  <si>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</si>
  <si>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</si>
  <si>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</si>
  <si>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</si>
  <si>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</si>
  <si>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</si>
  <si>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</si>
  <si>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</si>
  <si>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</si>
  <si>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</si>
  <si>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</si>
  <si>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</si>
  <si>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</si>
  <si>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</si>
  <si>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</si>
  <si>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</si>
  <si>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</si>
  <si>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</si>
  <si>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</si>
  <si>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</si>
  <si>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</si>
  <si>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</si>
  <si>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</si>
  <si>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</si>
  <si>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</si>
  <si>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</si>
  <si>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</si>
  <si>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</si>
  <si>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</si>
  <si>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</si>
  <si>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</si>
  <si>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</si>
  <si>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</si>
  <si>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</si>
  <si>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</si>
  <si>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</si>
  <si>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</si>
  <si>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</si>
  <si>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</si>
  <si>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</si>
  <si>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</si>
  <si>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</si>
  <si>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</si>
  <si>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</si>
  <si>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</si>
  <si>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</si>
  <si>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</si>
  <si>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</si>
  <si>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</si>
  <si>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</si>
  <si>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</si>
  <si>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</si>
  <si>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</si>
  <si>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</si>
  <si>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</si>
  <si>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</si>
  <si>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</si>
  <si>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</si>
  <si>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</si>
  <si>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</si>
  <si>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</si>
  <si>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</si>
  <si>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</si>
  <si>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</si>
  <si>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</si>
  <si>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</si>
  <si>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</si>
  <si>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</si>
  <si>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</si>
  <si>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</si>
  <si>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</si>
  <si>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</si>
  <si>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</si>
  <si>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</si>
  <si>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</si>
  <si>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</si>
  <si>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</si>
  <si>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</si>
  <si>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</si>
  <si>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</si>
  <si>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</si>
  <si>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</si>
  <si>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</si>
  <si>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</si>
  <si>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</si>
  <si>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</si>
  <si>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</si>
  <si>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</si>
  <si>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</si>
  <si>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</si>
  <si>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</si>
  <si>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</si>
  <si>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</si>
  <si>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</si>
  <si>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</si>
  <si>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</si>
  <si>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</si>
  <si>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</si>
  <si>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</si>
  <si>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</si>
  <si>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</si>
  <si>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</si>
  <si>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</si>
  <si>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</si>
  <si>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</si>
  <si>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</si>
  <si>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</si>
  <si>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</si>
  <si>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</si>
  <si>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</si>
  <si>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</si>
  <si>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</si>
  <si>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</si>
  <si>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</si>
  <si>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</si>
  <si>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</si>
  <si>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</si>
  <si>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</si>
  <si>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</si>
  <si>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</si>
  <si>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</si>
  <si>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</si>
  <si>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</si>
  <si>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</si>
  <si>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</si>
  <si>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</si>
  <si>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</si>
  <si>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</si>
  <si>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</si>
  <si>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</si>
  <si>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</si>
  <si>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</si>
  <si>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</si>
  <si>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</si>
  <si>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</si>
  <si>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</si>
  <si>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</si>
  <si>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</si>
  <si>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</si>
  <si>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</si>
  <si>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</si>
  <si>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</si>
  <si>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</si>
  <si>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</si>
  <si>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</si>
  <si>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</si>
  <si>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</si>
  <si>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</si>
  <si>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</si>
  <si>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</si>
  <si>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</si>
  <si>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</si>
  <si>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</si>
  <si>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</si>
  <si>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</si>
  <si>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</si>
  <si>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</si>
  <si>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</si>
  <si>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</si>
  <si>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</si>
  <si>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</si>
  <si>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</si>
  <si>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</si>
  <si>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</si>
  <si>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</si>
  <si>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</si>
  <si>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</si>
  <si>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</si>
  <si>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</si>
  <si>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</si>
  <si>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</si>
  <si>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</si>
  <si>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</si>
  <si>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</si>
  <si>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</si>
  <si>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</si>
  <si>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</si>
  <si>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</si>
  <si>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</si>
  <si>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</si>
  <si>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</si>
  <si>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</si>
  <si>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</si>
  <si>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</si>
  <si>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</si>
  <si>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</si>
  <si>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</si>
  <si>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</si>
  <si>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</si>
  <si>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</si>
  <si>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</si>
  <si>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</si>
  <si>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</si>
  <si>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</si>
  <si>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</si>
  <si>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</si>
  <si>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</si>
  <si>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</si>
  <si>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</si>
  <si>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</si>
  <si>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</si>
  <si>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</si>
  <si>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</si>
  <si>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</si>
  <si>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</si>
  <si>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</si>
  <si>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</si>
  <si>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</si>
  <si>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</si>
  <si>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</si>
  <si>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</si>
  <si>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</si>
  <si>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</si>
  <si>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</si>
  <si>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</si>
  <si>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</si>
  <si>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</si>
  <si>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</si>
  <si>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</si>
  <si>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</si>
  <si>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</si>
  <si>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</si>
  <si>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</si>
  <si>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</si>
  <si>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</si>
  <si>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</si>
  <si>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</si>
  <si>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</si>
  <si>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</si>
  <si>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</si>
  <si>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</si>
  <si>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</si>
  <si>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</si>
  <si>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</si>
  <si>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</si>
  <si>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</si>
  <si>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</si>
  <si>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</si>
  <si>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</si>
  <si>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</si>
  <si>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</si>
  <si>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</si>
  <si>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</si>
  <si>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</si>
  <si>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</si>
  <si>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</si>
  <si>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</si>
  <si>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</si>
  <si>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</si>
  <si>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</si>
  <si>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</si>
  <si>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</si>
  <si>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</si>
  <si>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</si>
  <si>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</si>
  <si>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</si>
  <si>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</si>
  <si>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</si>
  <si>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</si>
  <si>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</si>
  <si>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</si>
  <si>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</si>
  <si>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</si>
  <si>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</si>
  <si>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</si>
  <si>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</si>
  <si>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</si>
  <si>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</si>
  <si>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</si>
  <si>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</si>
  <si>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</si>
  <si>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</si>
  <si>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</si>
  <si>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</si>
  <si>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</si>
  <si>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</si>
  <si>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</si>
  <si>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</si>
  <si>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</si>
  <si>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</si>
  <si>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</si>
  <si>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</si>
  <si>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</si>
  <si>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</si>
  <si>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</si>
  <si>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</si>
  <si>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</si>
  <si>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</si>
  <si>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</si>
  <si>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</si>
  <si>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</si>
  <si>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</si>
  <si>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</si>
  <si>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</si>
  <si>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</si>
  <si>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</si>
  <si>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</si>
  <si>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</si>
  <si>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</si>
  <si>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</si>
  <si>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</si>
  <si>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</si>
  <si>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</si>
  <si>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</si>
  <si>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</si>
  <si>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</si>
  <si>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</si>
  <si>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</si>
  <si>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</si>
  <si>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</si>
  <si>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</si>
  <si>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</si>
  <si>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</si>
  <si>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</si>
  <si>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</si>
  <si>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</si>
  <si>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</si>
  <si>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</si>
  <si>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</si>
  <si>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</si>
  <si>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</si>
  <si>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</si>
  <si>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</si>
  <si>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</si>
  <si>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</si>
  <si>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</si>
  <si>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</si>
  <si>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</si>
  <si>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</si>
  <si>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</si>
  <si>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</si>
  <si>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</si>
  <si>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</si>
  <si>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</si>
  <si>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</si>
  <si>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</si>
  <si>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</si>
  <si>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</si>
  <si>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</si>
  <si>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</si>
  <si>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</si>
  <si>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</si>
  <si>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</si>
  <si>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</si>
  <si>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</si>
  <si>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</si>
  <si>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</si>
  <si>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</si>
  <si>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</si>
  <si>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</si>
  <si>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</si>
  <si>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</si>
  <si>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</si>
  <si>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</si>
  <si>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</si>
  <si>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</si>
  <si>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</si>
  <si>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</si>
  <si>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</si>
  <si>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</si>
  <si>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</si>
  <si>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</si>
  <si>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</si>
  <si>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</si>
  <si>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</si>
  <si>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</si>
  <si>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</si>
  <si>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</si>
  <si>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</si>
  <si>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</si>
  <si>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</si>
  <si>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</si>
  <si>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</si>
  <si>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</si>
  <si>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</si>
  <si>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</si>
  <si>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</si>
  <si>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</si>
  <si>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</si>
  <si>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</si>
  <si>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</si>
  <si>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</si>
  <si>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</si>
  <si>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</si>
  <si>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</si>
  <si>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</si>
  <si>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</si>
  <si>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</si>
  <si>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</si>
  <si>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</si>
  <si>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</si>
  <si>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</si>
  <si>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</si>
  <si>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</si>
  <si>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</si>
  <si>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</si>
  <si>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</si>
  <si>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</si>
  <si>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</si>
  <si>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</si>
  <si>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</si>
  <si>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</si>
  <si>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</si>
  <si>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</si>
  <si>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</si>
  <si>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</si>
  <si>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</si>
  <si>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</si>
  <si>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</si>
  <si>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</si>
  <si>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</si>
  <si>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</si>
  <si>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</si>
  <si>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</si>
  <si>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</si>
  <si>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</si>
  <si>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</si>
  <si>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</si>
  <si>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</si>
  <si>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</si>
  <si>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</si>
  <si>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</si>
  <si>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</si>
  <si>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</si>
  <si>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</si>
  <si>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</si>
  <si>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</si>
  <si>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</si>
  <si>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</si>
  <si>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</si>
  <si>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</si>
  <si>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</si>
  <si>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</si>
  <si>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</si>
  <si>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</si>
  <si>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</si>
  <si>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</si>
  <si>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</si>
  <si>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</si>
  <si>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</si>
  <si>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</si>
  <si>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</si>
  <si>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</si>
  <si>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</si>
  <si>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</si>
  <si>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</si>
  <si>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</si>
  <si>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</si>
  <si>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</si>
  <si>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</si>
  <si>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</si>
  <si>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</si>
  <si>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</si>
  <si>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</si>
  <si>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</si>
  <si>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</si>
  <si>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</si>
  <si>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</si>
  <si>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</si>
  <si>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</si>
  <si>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</si>
  <si>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</si>
  <si>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</si>
  <si>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</si>
  <si>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</si>
  <si>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</si>
  <si>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</si>
  <si>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</si>
  <si>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</si>
  <si>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</si>
  <si>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</si>
  <si>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</si>
  <si>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</si>
  <si>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</si>
  <si>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</si>
  <si>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</si>
  <si>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</si>
  <si>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</si>
  <si>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</si>
  <si>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</si>
  <si>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</si>
  <si>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</si>
  <si>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</si>
  <si>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</si>
  <si>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</si>
  <si>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</si>
  <si>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</si>
  <si>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</si>
  <si>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</si>
  <si>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</si>
  <si>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</si>
  <si>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</si>
  <si>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</si>
  <si>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</si>
  <si>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</si>
  <si>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</si>
  <si>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</si>
  <si>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</si>
  <si>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</si>
  <si>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</si>
  <si>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</si>
  <si>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</si>
  <si>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</si>
  <si>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</si>
  <si>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</si>
  <si>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</si>
  <si>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</si>
  <si>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</si>
  <si>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</si>
  <si>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</si>
  <si>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</si>
  <si>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</si>
  <si>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</si>
  <si>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</si>
  <si>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</si>
  <si>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</si>
  <si>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</si>
  <si>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</si>
  <si>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</si>
  <si>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</si>
  <si>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</si>
  <si>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</si>
  <si>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</si>
  <si>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</si>
  <si>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</si>
  <si>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</si>
  <si>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</si>
  <si>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</si>
  <si>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</si>
  <si>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</si>
  <si>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</si>
  <si>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</si>
  <si>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</si>
  <si>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</si>
  <si>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</si>
  <si>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</si>
  <si>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</si>
  <si>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</si>
  <si>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</si>
  <si>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</si>
  <si>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</si>
  <si>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</si>
  <si>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</si>
  <si>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</si>
  <si>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</si>
  <si>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</si>
  <si>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</si>
  <si>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</si>
  <si>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</si>
  <si>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</si>
  <si>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</si>
  <si>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</si>
  <si>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</si>
  <si>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</si>
  <si>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</si>
  <si>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</si>
  <si>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</si>
  <si>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</si>
  <si>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</si>
  <si>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</si>
  <si>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</si>
  <si>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</si>
  <si>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</si>
  <si>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</si>
  <si>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</si>
  <si>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</si>
  <si>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</si>
  <si>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</si>
  <si>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</si>
  <si>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</si>
  <si>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</si>
  <si>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</si>
  <si>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</si>
  <si>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</si>
  <si>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</si>
  <si>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</si>
  <si>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</si>
  <si>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</si>
  <si>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</si>
  <si>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</si>
  <si>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</si>
  <si>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</si>
  <si>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</si>
  <si>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</si>
  <si>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</si>
  <si>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</si>
  <si>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</si>
  <si>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</si>
  <si>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</si>
  <si>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</si>
  <si>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</si>
  <si>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</si>
  <si>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</si>
  <si>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</si>
  <si>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</si>
  <si>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</si>
  <si>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</si>
  <si>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</si>
  <si>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</si>
  <si>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</si>
  <si>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</si>
  <si>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</si>
  <si>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</si>
  <si>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</si>
  <si>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</si>
  <si>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</si>
  <si>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</si>
  <si>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</si>
  <si>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</si>
  <si>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</si>
  <si>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</si>
  <si>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</si>
  <si>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</si>
  <si>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</si>
  <si>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</si>
  <si>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</si>
  <si>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</si>
  <si>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</si>
  <si>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</si>
  <si>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</si>
  <si>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</si>
  <si>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</si>
  <si>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</si>
  <si>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</si>
  <si>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</si>
  <si>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</si>
  <si>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</si>
  <si>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</si>
  <si>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</si>
  <si>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</si>
  <si>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</si>
  <si>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</si>
  <si>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</si>
  <si>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</si>
  <si>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</si>
  <si>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</si>
  <si>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</si>
  <si>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</si>
  <si>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</si>
  <si>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</si>
  <si>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</si>
  <si>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</si>
  <si>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</si>
  <si>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</si>
  <si>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</si>
  <si>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</si>
  <si>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</si>
  <si>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</si>
  <si>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</si>
  <si>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</si>
  <si>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</si>
  <si>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</si>
  <si>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</si>
  <si>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</si>
  <si>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</si>
  <si>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</si>
  <si>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</si>
  <si>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</si>
  <si>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</si>
  <si>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</si>
  <si>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</si>
  <si>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</si>
  <si>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</si>
  <si>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</si>
  <si>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</si>
  <si>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</si>
  <si>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</si>
  <si>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</si>
  <si>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</si>
  <si>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</si>
  <si>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</si>
  <si>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</si>
  <si>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</si>
  <si>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</si>
  <si>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</si>
  <si>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</si>
  <si>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</si>
  <si>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</si>
  <si>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</si>
  <si>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</si>
  <si>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</si>
  <si>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</si>
  <si>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</si>
  <si>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</si>
  <si>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</si>
  <si>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</si>
  <si>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</si>
  <si>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</si>
  <si>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</si>
  <si>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</si>
  <si>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</si>
  <si>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</si>
  <si>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</si>
  <si>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</si>
  <si>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</si>
  <si>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</si>
  <si>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</si>
  <si>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</si>
  <si>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</si>
  <si>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</si>
  <si>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</si>
  <si>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</si>
  <si>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</si>
  <si>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</si>
  <si>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</si>
  <si>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</si>
  <si>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</si>
  <si>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</si>
  <si>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</si>
  <si>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</si>
  <si>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</si>
  <si>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</si>
  <si>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</si>
  <si>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</si>
  <si>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</si>
  <si>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</si>
  <si>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</si>
  <si>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</si>
  <si>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</si>
  <si>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</si>
  <si>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</si>
  <si>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</si>
  <si>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</si>
  <si>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</si>
  <si>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</si>
  <si>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</si>
  <si>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</si>
  <si>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</si>
  <si>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</si>
  <si>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</si>
  <si>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</si>
  <si>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</si>
  <si>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</si>
  <si>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</si>
  <si>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</si>
  <si>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</si>
  <si>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</si>
  <si>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</si>
  <si>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</si>
  <si>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</si>
  <si>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</si>
  <si>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</si>
  <si>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</si>
  <si>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</si>
  <si>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</si>
  <si>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</si>
  <si>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</si>
  <si>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</si>
  <si>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</si>
  <si>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</si>
  <si>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</si>
  <si>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</si>
  <si>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</si>
  <si>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</si>
  <si>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</si>
  <si>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</si>
  <si>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</si>
  <si>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</si>
  <si>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</si>
  <si>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</si>
  <si>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</si>
  <si>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</si>
  <si>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</si>
  <si>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</si>
  <si>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</si>
  <si>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</si>
  <si>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</si>
  <si>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</si>
  <si>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</si>
  <si>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</si>
  <si>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</si>
  <si>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</si>
  <si>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</si>
  <si>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</si>
  <si>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</si>
  <si>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</si>
  <si>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</si>
  <si>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</si>
  <si>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</si>
  <si>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</si>
  <si>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</si>
  <si>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</si>
  <si>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</si>
  <si>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</si>
  <si>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</si>
  <si>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</si>
  <si>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</si>
  <si>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</si>
  <si>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</si>
  <si>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</si>
  <si>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</si>
  <si>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</si>
  <si>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</si>
  <si>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</si>
  <si>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</si>
  <si>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</si>
  <si>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</si>
  <si>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</si>
  <si>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</si>
  <si>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</si>
  <si>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</si>
  <si>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</si>
  <si>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</si>
  <si>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</si>
  <si>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</si>
  <si>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</si>
  <si>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</si>
  <si>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</si>
  <si>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</si>
  <si>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</si>
  <si>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</si>
  <si>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</si>
  <si>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</si>
  <si>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</si>
  <si>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</si>
  <si>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</si>
  <si>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</si>
  <si>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</si>
  <si>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</si>
  <si>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</si>
  <si>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</si>
  <si>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</si>
  <si>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</si>
  <si>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</si>
  <si>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</si>
  <si>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</si>
  <si>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</si>
  <si>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</si>
  <si>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</si>
  <si>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</si>
  <si>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</si>
  <si>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</si>
  <si>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</si>
  <si>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</si>
  <si>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</si>
  <si>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</si>
  <si>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</si>
  <si>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</si>
  <si>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</si>
  <si>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</si>
  <si>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</si>
  <si>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</si>
  <si>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</si>
  <si>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</si>
  <si>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</si>
  <si>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</si>
  <si>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</si>
  <si>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</si>
  <si>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</si>
  <si>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</si>
  <si>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</si>
  <si>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</si>
  <si>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</si>
  <si>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</si>
  <si>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</si>
  <si>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</si>
  <si>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</si>
  <si>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</si>
  <si>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</si>
  <si>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</si>
  <si>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</si>
  <si>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</si>
  <si>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</si>
  <si>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</si>
  <si>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</si>
  <si>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</si>
  <si>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</si>
  <si>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</si>
  <si>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</si>
  <si>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</si>
  <si>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</si>
  <si>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</si>
  <si>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</si>
  <si>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</si>
  <si>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</si>
  <si>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</si>
  <si>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</si>
  <si>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</si>
  <si>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</si>
  <si>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</si>
  <si>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</si>
  <si>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</si>
  <si>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</si>
  <si>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</si>
  <si>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</si>
  <si>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</si>
  <si>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</si>
  <si>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</si>
  <si>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</si>
  <si>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</si>
  <si>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</si>
  <si>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</si>
  <si>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</si>
  <si>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</si>
  <si>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</si>
  <si>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</si>
  <si>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</si>
  <si>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</si>
  <si>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</si>
  <si>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</si>
  <si>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</si>
  <si>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</si>
  <si>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</si>
  <si>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</si>
  <si>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</si>
  <si>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</si>
  <si>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</si>
  <si>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</si>
  <si>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</si>
  <si>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</si>
  <si>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</si>
  <si>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</si>
  <si>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</si>
  <si>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</si>
  <si>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</si>
  <si>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</si>
  <si>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</si>
  <si>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</si>
  <si>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</si>
  <si>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</si>
  <si>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</si>
  <si>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</si>
  <si>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</si>
  <si>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</si>
  <si>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</si>
  <si>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</si>
  <si>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</si>
  <si>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</si>
  <si>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</si>
  <si>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</si>
  <si>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</si>
  <si>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</si>
  <si>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</si>
  <si>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</si>
  <si>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</si>
  <si>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</si>
  <si>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</si>
  <si>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</si>
  <si>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</si>
  <si>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</si>
  <si>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</si>
  <si>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</si>
  <si>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</si>
  <si>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</si>
  <si>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</si>
  <si>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</si>
  <si>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</si>
  <si>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</si>
  <si>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</si>
  <si>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</si>
  <si>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</si>
  <si>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</si>
  <si>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</si>
  <si>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</si>
  <si>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</si>
  <si>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</si>
  <si>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</si>
  <si>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</si>
  <si>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</si>
  <si>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</si>
  <si>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</si>
  <si>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</si>
  <si>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</si>
  <si>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</si>
  <si>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</si>
  <si>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</si>
  <si>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</si>
  <si>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</si>
  <si>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</si>
  <si>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</si>
  <si>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</si>
  <si>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</si>
  <si>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</si>
  <si>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</si>
  <si>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</si>
  <si>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</si>
  <si>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</si>
  <si>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</si>
  <si>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</si>
  <si>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</si>
  <si>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</si>
  <si>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</si>
  <si>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</si>
  <si>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</si>
  <si>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</si>
  <si>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</si>
  <si>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</si>
  <si>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</si>
  <si>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</si>
  <si>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</si>
  <si>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</si>
  <si>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</si>
  <si>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</si>
  <si>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</si>
  <si>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</si>
  <si>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</si>
  <si>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</si>
  <si>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</si>
  <si>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</si>
  <si>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</si>
  <si>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</si>
  <si>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</si>
  <si>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</si>
  <si>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</si>
  <si>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</si>
  <si>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</si>
  <si>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</si>
  <si>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</si>
  <si>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</si>
  <si>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</si>
  <si>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</si>
  <si>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</si>
  <si>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</si>
  <si>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</si>
  <si>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</si>
  <si>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</si>
  <si>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</si>
  <si>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</si>
  <si>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</si>
  <si>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</si>
  <si>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</si>
  <si>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</si>
  <si>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</si>
  <si>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</si>
  <si>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</si>
  <si>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</si>
  <si>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</si>
  <si>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</si>
  <si>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</si>
  <si>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</si>
  <si>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</si>
  <si>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</si>
  <si>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</si>
  <si>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</si>
  <si>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</si>
  <si>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</si>
  <si>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</si>
  <si>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</si>
  <si>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</si>
  <si>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</si>
  <si>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</si>
  <si>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</si>
  <si>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</si>
  <si>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</si>
  <si>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</si>
  <si>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</si>
  <si>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</si>
  <si>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</si>
  <si>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</si>
  <si>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</si>
  <si>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</si>
  <si>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</si>
  <si>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</si>
  <si>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</si>
  <si>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</si>
  <si>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</si>
  <si>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</si>
  <si>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</si>
  <si>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</si>
  <si>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</si>
  <si>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</si>
  <si>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</si>
  <si>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</si>
  <si>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</si>
  <si>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</si>
  <si>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</si>
  <si>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</si>
  <si>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</si>
  <si>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</si>
  <si>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</si>
  <si>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</si>
  <si>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</si>
  <si>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</si>
  <si>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</si>
  <si>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</si>
  <si>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</si>
  <si>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</si>
  <si>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</si>
  <si>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</si>
  <si>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</si>
  <si>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</si>
  <si>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</si>
  <si>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</si>
  <si>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</si>
  <si>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</si>
  <si>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</si>
  <si>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</si>
  <si>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</si>
  <si>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</si>
  <si>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</si>
  <si>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</si>
  <si>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</si>
  <si>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</si>
  <si>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</si>
  <si>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</si>
  <si>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</si>
  <si>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</si>
  <si>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</si>
  <si>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</si>
  <si>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</si>
  <si>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</si>
  <si>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</si>
  <si>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</si>
  <si>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</si>
  <si>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</si>
  <si>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</si>
  <si>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</si>
  <si>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</si>
  <si>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</si>
  <si>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</si>
  <si>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</si>
  <si>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</si>
  <si>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</si>
  <si>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</si>
  <si>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</si>
  <si>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</si>
  <si>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</si>
  <si>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</si>
  <si>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</si>
  <si>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</si>
  <si>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</si>
  <si>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</si>
  <si>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</si>
  <si>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</si>
  <si>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</si>
  <si>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</si>
  <si>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</si>
  <si>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</si>
  <si>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</si>
  <si>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</si>
  <si>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</si>
  <si>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</si>
  <si>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</si>
  <si>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</si>
  <si>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</si>
  <si>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</si>
  <si>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</si>
  <si>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</si>
  <si>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</si>
  <si>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</si>
  <si>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</si>
  <si>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</si>
  <si>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</si>
  <si>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</si>
  <si>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</si>
  <si>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</si>
  <si>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</si>
  <si>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</si>
  <si>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</si>
  <si>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</si>
  <si>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</si>
  <si>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</si>
  <si>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</si>
  <si>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</si>
  <si>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</si>
  <si>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</si>
  <si>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</si>
  <si>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</si>
  <si>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</si>
  <si>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</si>
  <si>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</si>
  <si>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</si>
  <si>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</si>
  <si>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</si>
  <si>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</si>
  <si>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</si>
  <si>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</si>
  <si>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</si>
  <si>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</si>
  <si>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</si>
  <si>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</si>
  <si>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</si>
  <si>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</si>
  <si>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</si>
  <si>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</si>
  <si>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</si>
  <si>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</si>
  <si>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</si>
  <si>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</si>
  <si>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</si>
  <si>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</si>
  <si>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</si>
  <si>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</si>
  <si>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</si>
  <si>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</si>
  <si>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</si>
  <si>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</si>
  <si>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</si>
  <si>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</si>
  <si>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</si>
  <si>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</si>
  <si>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</si>
  <si>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</si>
  <si>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</si>
  <si>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</si>
  <si>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</si>
  <si>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</si>
  <si>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</si>
  <si>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</si>
  <si>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</si>
  <si>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</si>
  <si>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</si>
  <si>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</si>
  <si>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</si>
  <si>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</si>
  <si>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</si>
  <si>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</si>
  <si>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</si>
  <si>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</si>
  <si>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</si>
  <si>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</si>
  <si>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</si>
  <si>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</si>
  <si>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</si>
  <si>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</si>
  <si>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</si>
  <si>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</si>
  <si>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</si>
  <si>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</si>
  <si>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</si>
  <si>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</si>
  <si>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</si>
  <si>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</si>
  <si>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</si>
  <si>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</si>
  <si>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</si>
  <si>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</si>
  <si>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</si>
  <si>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</si>
  <si>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</si>
  <si>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</si>
  <si>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</si>
  <si>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</si>
  <si>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</si>
  <si>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</si>
  <si>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</si>
  <si>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</si>
  <si>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</si>
  <si>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</si>
  <si>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</si>
  <si>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</si>
  <si>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</si>
  <si>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</si>
  <si>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</si>
  <si>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</si>
  <si>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</si>
  <si>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</si>
  <si>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</si>
  <si>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</si>
  <si>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</si>
  <si>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</si>
  <si>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</si>
  <si>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</si>
  <si>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</si>
  <si>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</si>
  <si>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</si>
  <si>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</si>
  <si>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</si>
  <si>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</si>
  <si>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</si>
  <si>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</si>
  <si>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</si>
  <si>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</si>
  <si>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</si>
  <si>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</si>
  <si>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</si>
  <si>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</si>
  <si>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</si>
  <si>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</si>
  <si>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</si>
  <si>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</si>
  <si>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</si>
  <si>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</si>
  <si>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</si>
  <si>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</si>
  <si>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</si>
  <si>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</si>
  <si>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</si>
  <si>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</si>
  <si>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</si>
  <si>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</si>
  <si>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</si>
  <si>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</si>
  <si>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</si>
  <si>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</si>
  <si>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</si>
  <si>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</si>
  <si>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</si>
  <si>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</si>
  <si>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</si>
  <si>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</si>
  <si>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</si>
  <si>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</si>
  <si>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</si>
  <si>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</si>
  <si>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</si>
  <si>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</si>
  <si>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</si>
  <si>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</si>
  <si>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</si>
  <si>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</si>
  <si>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</si>
  <si>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</si>
  <si>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</si>
  <si>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</si>
  <si>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</si>
  <si>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</si>
  <si>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</si>
  <si>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</si>
  <si>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</si>
  <si>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</si>
  <si>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</si>
  <si>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</si>
  <si>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</si>
  <si>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</si>
  <si>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</si>
  <si>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</si>
  <si>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</si>
  <si>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</si>
  <si>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</si>
  <si>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</si>
  <si>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</si>
  <si>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</si>
  <si>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</si>
  <si>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</si>
  <si>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</si>
  <si>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</si>
  <si>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</si>
  <si>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</si>
  <si>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</si>
  <si>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</si>
  <si>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</si>
  <si>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</si>
  <si>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</si>
  <si>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</si>
  <si>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</si>
  <si>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</si>
  <si>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</si>
  <si>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</si>
  <si>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</si>
  <si>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</si>
  <si>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</si>
  <si>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</si>
  <si>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</si>
  <si>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</si>
  <si>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</si>
  <si>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</si>
  <si>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</si>
  <si>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</si>
  <si>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</si>
  <si>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</si>
  <si>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</si>
  <si>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</si>
  <si>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</si>
  <si>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</si>
  <si>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</si>
  <si>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</si>
  <si>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</si>
  <si>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</si>
  <si>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</si>
  <si>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</si>
  <si>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</si>
  <si>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</si>
  <si>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</si>
  <si>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</si>
  <si>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</si>
  <si>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</si>
  <si>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</si>
  <si>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</si>
  <si>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</si>
  <si>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</si>
  <si>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</si>
  <si>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</si>
  <si>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</si>
  <si>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</si>
  <si>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</si>
  <si>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</si>
  <si>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</si>
  <si>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</si>
  <si>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</si>
  <si>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</si>
  <si>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</si>
  <si>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</si>
  <si>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</si>
  <si>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</si>
  <si>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</si>
  <si>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</si>
  <si>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</si>
  <si>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</si>
  <si>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</si>
  <si>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</si>
  <si>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</si>
  <si>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</si>
  <si>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</si>
  <si>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</si>
  <si>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</si>
  <si>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</si>
  <si>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</si>
  <si>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</si>
  <si>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</si>
  <si>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</si>
  <si>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</si>
  <si>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</si>
  <si>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</si>
  <si>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</si>
  <si>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</si>
  <si>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</si>
  <si>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</si>
  <si>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</si>
  <si>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</si>
  <si>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</si>
  <si>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</si>
  <si>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</si>
  <si>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</si>
  <si>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</si>
  <si>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</si>
  <si>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</si>
  <si>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</si>
  <si>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</si>
  <si>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</si>
  <si>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</si>
  <si>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</si>
  <si>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</si>
  <si>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</si>
  <si>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</si>
  <si>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</si>
  <si>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</si>
  <si>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</si>
  <si>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</si>
  <si>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</si>
  <si>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</si>
  <si>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</si>
  <si>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</si>
  <si>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</si>
  <si>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</si>
  <si>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</si>
  <si>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</si>
  <si>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</si>
  <si>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</si>
  <si>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</si>
  <si>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</si>
  <si>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</si>
  <si>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</si>
  <si>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</si>
  <si>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</si>
  <si>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</si>
  <si>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</si>
  <si>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</si>
  <si>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</si>
  <si>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</si>
  <si>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</si>
  <si>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</si>
  <si>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</si>
  <si>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</si>
  <si>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</si>
  <si>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</si>
  <si>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</si>
  <si>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</si>
  <si>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</si>
  <si>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</si>
  <si>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</si>
  <si>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</si>
  <si>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</si>
  <si>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</si>
  <si>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</si>
  <si>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</si>
  <si>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</si>
  <si>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</si>
  <si>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</si>
  <si>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</si>
  <si>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</si>
  <si>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</si>
  <si>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</si>
  <si>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</si>
  <si>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</si>
  <si>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</si>
  <si>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</si>
  <si>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</si>
  <si>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</si>
  <si>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</si>
  <si>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</si>
  <si>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</si>
  <si>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</si>
  <si>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</si>
  <si>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</si>
  <si>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</si>
  <si>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</si>
  <si>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</si>
  <si>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</si>
  <si>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</si>
  <si>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</si>
  <si>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</si>
  <si>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</si>
  <si>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</si>
  <si>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</si>
  <si>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</si>
  <si>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</si>
  <si>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</si>
  <si>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</si>
  <si>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</si>
  <si>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</si>
  <si>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</si>
  <si>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</si>
  <si>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</si>
  <si>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</si>
  <si>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</si>
  <si>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</si>
  <si>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</si>
  <si>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</si>
  <si>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</si>
  <si>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</si>
  <si>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</si>
  <si>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</si>
  <si>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</si>
  <si>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</si>
  <si>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</si>
  <si>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</si>
  <si>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</si>
  <si>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</si>
  <si>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</si>
  <si>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</si>
  <si>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</si>
  <si>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</si>
  <si>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</si>
  <si>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</si>
  <si>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</si>
  <si>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</si>
  <si>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</si>
  <si>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</si>
  <si>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</si>
  <si>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</si>
  <si>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</si>
  <si>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</si>
  <si>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</si>
  <si>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</si>
  <si>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</si>
  <si>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</si>
  <si>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</si>
  <si>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</si>
  <si>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</si>
  <si>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</si>
  <si>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</si>
  <si>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</si>
  <si>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</si>
  <si>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</si>
  <si>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</si>
  <si>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</si>
  <si>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</si>
  <si>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</si>
  <si>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</si>
  <si>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</si>
  <si>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</si>
  <si>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</si>
  <si>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</si>
  <si>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</si>
  <si>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</si>
  <si>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</si>
  <si>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</si>
  <si>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</si>
  <si>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</si>
  <si>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</si>
  <si>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</si>
  <si>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</si>
  <si>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</si>
  <si>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</si>
  <si>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</si>
  <si>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</si>
  <si>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</si>
  <si>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</si>
  <si>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</si>
  <si>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</si>
  <si>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</si>
  <si>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</si>
  <si>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</si>
  <si>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</si>
  <si>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</si>
  <si>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</si>
  <si>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</si>
  <si>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</si>
  <si>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</si>
  <si>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</si>
  <si>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</si>
  <si>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</si>
  <si>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</si>
  <si>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</si>
  <si>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</si>
  <si>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</si>
  <si>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</si>
  <si>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</si>
  <si>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</si>
  <si>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</si>
  <si>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</si>
  <si>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</si>
  <si>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</si>
  <si>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</si>
  <si>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</si>
  <si>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</si>
  <si>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</si>
  <si>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</si>
  <si>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</si>
  <si>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</si>
  <si>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</si>
  <si>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</si>
  <si>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</si>
  <si>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</si>
  <si>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</si>
  <si>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</si>
  <si>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</si>
  <si>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</si>
  <si>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</si>
  <si>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</si>
  <si>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</si>
  <si>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</si>
  <si>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</si>
  <si>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</si>
  <si>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</si>
  <si>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</si>
  <si>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</si>
  <si>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</si>
  <si>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</si>
  <si>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</si>
  <si>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</si>
  <si>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</si>
  <si>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</si>
  <si>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</si>
  <si>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</si>
  <si>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</si>
  <si>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</si>
  <si>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</si>
  <si>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</si>
  <si>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</si>
  <si>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</si>
  <si>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</si>
  <si>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</si>
  <si>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</si>
  <si>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</si>
  <si>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</si>
  <si>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</si>
  <si>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</si>
  <si>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</si>
  <si>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</si>
  <si>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</si>
  <si>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</si>
  <si>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</si>
  <si>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</si>
  <si>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</si>
  <si>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</si>
  <si>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</si>
  <si>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</si>
  <si>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</si>
  <si>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</si>
  <si>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</si>
  <si>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</si>
  <si>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</si>
  <si>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</si>
  <si>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</si>
  <si>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</si>
  <si>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</si>
  <si>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</si>
  <si>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</si>
  <si>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</si>
  <si>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</si>
  <si>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</si>
  <si>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</si>
  <si>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</si>
  <si>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</si>
  <si>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</si>
  <si>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</si>
  <si>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</si>
  <si>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</si>
  <si>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</si>
  <si>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</si>
  <si>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</si>
  <si>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</si>
  <si>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</si>
  <si>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</si>
  <si>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</si>
  <si>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</si>
  <si>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</si>
  <si>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</si>
  <si>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</si>
  <si>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</si>
  <si>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</si>
  <si>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</si>
  <si>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</si>
  <si>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</si>
  <si>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</si>
  <si>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</si>
  <si>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</si>
  <si>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</si>
  <si>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</si>
  <si>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</si>
  <si>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</si>
  <si>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</si>
  <si>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</si>
  <si>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</si>
  <si>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</si>
  <si>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</si>
  <si>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</si>
  <si>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</si>
  <si>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</si>
  <si>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</si>
  <si>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</si>
  <si>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</si>
  <si>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</si>
  <si>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</si>
  <si>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</si>
  <si>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</si>
  <si>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</si>
  <si>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</si>
  <si>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</si>
  <si>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</si>
  <si>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</si>
  <si>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</si>
  <si>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</si>
  <si>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</si>
  <si>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</si>
  <si>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</si>
  <si>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</si>
  <si>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</si>
  <si>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</si>
  <si>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</si>
  <si>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</si>
  <si>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</si>
  <si>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</si>
  <si>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</si>
  <si>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</si>
  <si>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</si>
  <si>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</si>
  <si>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</si>
  <si>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</si>
  <si>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</si>
  <si>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</si>
  <si>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</si>
  <si>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</si>
  <si>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</si>
  <si>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</si>
  <si>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</si>
  <si>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</si>
  <si>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</si>
  <si>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</si>
  <si>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</si>
  <si>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</si>
  <si>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</si>
  <si>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</si>
  <si>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</si>
  <si>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</si>
  <si>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</si>
  <si>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</si>
  <si>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</si>
  <si>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</si>
  <si>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</si>
  <si>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</si>
  <si>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</si>
  <si>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</si>
  <si>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</si>
  <si>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</si>
  <si>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</si>
  <si>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</si>
  <si>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</si>
  <si>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</si>
  <si>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</si>
  <si>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</si>
  <si>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</si>
  <si>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</si>
  <si>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</si>
  <si>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</si>
  <si>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</si>
  <si>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</si>
  <si>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</si>
  <si>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</si>
  <si>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</si>
  <si>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</si>
  <si>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</si>
  <si>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</si>
  <si>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</si>
  <si>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</si>
  <si>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</si>
  <si>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</si>
  <si>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</si>
  <si>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</si>
  <si>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</si>
  <si>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</si>
  <si>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</si>
  <si>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</si>
  <si>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</si>
  <si>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</si>
  <si>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</si>
  <si>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</si>
  <si>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</si>
  <si>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</si>
  <si>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</si>
  <si>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</si>
  <si>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</si>
  <si>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</si>
  <si>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</si>
  <si>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</si>
  <si>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</si>
  <si>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</si>
  <si>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</si>
  <si>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</si>
  <si>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</si>
  <si>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</si>
  <si>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</si>
  <si>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</si>
  <si>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</si>
  <si>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</si>
  <si>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</si>
  <si>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</si>
  <si>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</si>
  <si>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</si>
  <si>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</si>
  <si>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</si>
  <si>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</si>
  <si>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</si>
  <si>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</si>
  <si>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</si>
  <si>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</si>
  <si>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</si>
  <si>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</si>
  <si>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</si>
  <si>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</si>
  <si>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</si>
  <si>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</si>
  <si>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</si>
  <si>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</si>
  <si>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</si>
  <si>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</si>
  <si>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</si>
  <si>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</si>
  <si>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</si>
  <si>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</si>
  <si>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</si>
  <si>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</si>
  <si>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</si>
  <si>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</si>
  <si>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</si>
  <si>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</si>
  <si>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</si>
  <si>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</si>
  <si>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</si>
  <si>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</si>
  <si>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</si>
  <si>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</si>
  <si>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</si>
  <si>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</si>
  <si>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</si>
  <si>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</si>
  <si>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</si>
  <si>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</si>
  <si>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</si>
  <si>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</si>
  <si>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</si>
  <si>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</si>
  <si>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</si>
  <si>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</si>
  <si>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</si>
  <si>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</si>
  <si>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</si>
  <si>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</si>
  <si>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</si>
  <si>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</si>
  <si>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</si>
  <si>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</si>
  <si>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</si>
  <si>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</si>
  <si>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</si>
  <si>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</si>
  <si>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</si>
  <si>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</si>
  <si>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</si>
  <si>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</si>
  <si>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</si>
  <si>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</si>
  <si>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</si>
  <si>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</si>
  <si>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</si>
  <si>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</si>
  <si>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</si>
  <si>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</si>
  <si>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</si>
  <si>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</si>
  <si>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</si>
  <si>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</si>
  <si>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</si>
  <si>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</si>
  <si>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</si>
  <si>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</si>
  <si>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</si>
  <si>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</si>
  <si>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</si>
  <si>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</si>
  <si>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</si>
  <si>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</si>
  <si>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</si>
  <si>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</si>
  <si>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</si>
  <si>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</si>
  <si>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</si>
  <si>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</si>
  <si>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</si>
  <si>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</si>
  <si>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</si>
  <si>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</si>
  <si>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</si>
  <si>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</si>
  <si>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</si>
  <si>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</si>
  <si>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</si>
  <si>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</si>
  <si>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</si>
  <si>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</si>
  <si>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</si>
  <si>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</si>
  <si>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</si>
  <si>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</si>
  <si>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</si>
  <si>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</si>
  <si>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</si>
  <si>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</si>
  <si>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</si>
  <si>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</si>
  <si>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</si>
  <si>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</si>
  <si>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</si>
  <si>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</si>
  <si>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</si>
  <si>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</si>
  <si>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</si>
  <si>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</si>
  <si>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</si>
  <si>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</si>
  <si>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</si>
  <si>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</si>
  <si>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</si>
  <si>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</si>
  <si>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</si>
  <si>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</si>
  <si>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</si>
  <si>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</si>
  <si>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</si>
  <si>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</si>
  <si>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</si>
  <si>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</si>
  <si>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</si>
  <si>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</si>
  <si>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</si>
  <si>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</si>
  <si>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</si>
  <si>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</si>
  <si>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</si>
  <si>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</si>
  <si>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</si>
  <si>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</si>
  <si>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</si>
  <si>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</si>
  <si>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</si>
  <si>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</si>
  <si>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</si>
  <si>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</si>
  <si>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</si>
  <si>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</si>
  <si>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</si>
  <si>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</si>
  <si>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</si>
  <si>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</si>
  <si>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</si>
  <si>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</si>
  <si>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</si>
  <si>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</si>
  <si>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</si>
  <si>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</si>
  <si>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</si>
  <si>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</si>
  <si>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</si>
  <si>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</si>
  <si>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</si>
  <si>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</si>
  <si>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</si>
  <si>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</si>
  <si>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</si>
  <si>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</si>
  <si>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</si>
  <si>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</si>
  <si>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</si>
  <si>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</si>
  <si>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</si>
  <si>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</si>
  <si>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</si>
  <si>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</si>
  <si>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</si>
  <si>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</si>
  <si>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</si>
  <si>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</si>
  <si>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</si>
  <si>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</si>
  <si>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</si>
  <si>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</si>
  <si>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</si>
  <si>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</si>
  <si>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</si>
  <si>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</si>
  <si>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</si>
  <si>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</si>
  <si>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</si>
  <si>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</si>
  <si>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</si>
  <si>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</si>
  <si>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</si>
  <si>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</si>
  <si>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</si>
  <si>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</si>
  <si>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</si>
  <si>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</si>
  <si>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</si>
  <si>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</si>
  <si>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</si>
  <si>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</si>
  <si>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</si>
  <si>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</si>
  <si>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</si>
  <si>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</si>
  <si>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</si>
  <si>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</si>
  <si>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</si>
  <si>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</si>
  <si>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</si>
  <si>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</si>
  <si>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</si>
  <si>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</si>
  <si>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</si>
  <si>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</si>
  <si>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</si>
  <si>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</si>
  <si>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</si>
  <si>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</si>
  <si>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</si>
  <si>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</si>
  <si>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</si>
  <si>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</si>
  <si>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</si>
  <si>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</si>
  <si>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</si>
  <si>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</si>
  <si>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</si>
  <si>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</si>
  <si>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</si>
  <si>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</si>
  <si>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</si>
  <si>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</si>
  <si>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</si>
  <si>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</si>
  <si>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</si>
  <si>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</si>
  <si>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</si>
  <si>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</si>
  <si>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</si>
  <si>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</si>
  <si>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</si>
  <si>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</si>
  <si>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</si>
  <si>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</si>
  <si>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</si>
  <si>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</si>
  <si>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</si>
  <si>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</si>
  <si>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</si>
  <si>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</si>
  <si>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</si>
  <si>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</si>
  <si>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</si>
  <si>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</si>
  <si>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</si>
  <si>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</si>
  <si>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</si>
  <si>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</si>
  <si>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</si>
  <si>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</si>
  <si>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</si>
  <si>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</si>
  <si>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</si>
  <si>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</si>
  <si>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</si>
  <si>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</si>
  <si>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</si>
  <si>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</si>
  <si>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</si>
  <si>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</si>
  <si>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</si>
  <si>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</si>
  <si>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</si>
  <si>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</si>
  <si>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</si>
  <si>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</si>
  <si>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</si>
  <si>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</si>
  <si>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</si>
  <si>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</si>
  <si>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</si>
  <si>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</si>
  <si>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</si>
  <si>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</si>
  <si>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</si>
  <si>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</si>
  <si>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</si>
  <si>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</si>
  <si>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</si>
  <si>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</si>
  <si>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</si>
  <si>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</si>
  <si>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</si>
  <si>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</si>
  <si>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</si>
  <si>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</si>
  <si>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</si>
  <si>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</si>
  <si>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</si>
  <si>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</si>
  <si>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</si>
  <si>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</si>
  <si>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</si>
  <si>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</si>
  <si>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</si>
  <si>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</si>
  <si>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</si>
  <si>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</si>
  <si>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</si>
  <si>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</si>
  <si>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</si>
  <si>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</si>
  <si>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</si>
  <si>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</si>
  <si>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</si>
  <si>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</si>
  <si>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</si>
  <si>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</si>
  <si>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</si>
  <si>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</si>
  <si>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</si>
  <si>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</si>
  <si>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</si>
  <si>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</si>
  <si>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</si>
  <si>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</si>
  <si>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</si>
  <si>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</si>
  <si>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</si>
  <si>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</si>
  <si>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</si>
  <si>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</si>
  <si>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</si>
  <si>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</si>
  <si>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</si>
  <si>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</si>
  <si>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</si>
  <si>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</si>
  <si>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</si>
  <si>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</si>
  <si>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</si>
  <si>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</si>
  <si>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</si>
  <si>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</si>
  <si>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</si>
  <si>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</si>
  <si>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</si>
  <si>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</si>
  <si>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</si>
  <si>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</si>
  <si>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</si>
  <si>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</si>
  <si>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</si>
  <si>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</si>
  <si>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</si>
  <si>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</si>
  <si>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</si>
  <si>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</si>
  <si>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</si>
  <si>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</si>
  <si>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</si>
  <si>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</si>
  <si>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</si>
  <si>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</si>
  <si>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</si>
  <si>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</si>
  <si>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</si>
  <si>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</si>
  <si>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</si>
  <si>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</si>
  <si>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</si>
  <si>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</si>
  <si>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</si>
  <si>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</si>
  <si>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</si>
  <si>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</si>
  <si>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</si>
  <si>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</si>
  <si>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</si>
  <si>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</si>
  <si>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</si>
  <si>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</si>
  <si>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</si>
  <si>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</si>
  <si>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</si>
  <si>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</si>
  <si>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</si>
  <si>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</si>
  <si>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</si>
  <si>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</si>
  <si>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</si>
  <si>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</si>
  <si>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</si>
  <si>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</si>
  <si>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</si>
  <si>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</si>
  <si>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</si>
  <si>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</si>
  <si>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</si>
  <si>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</si>
  <si>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</si>
  <si>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</si>
  <si>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</si>
  <si>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</si>
  <si>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</si>
  <si>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</si>
  <si>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</si>
  <si>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</si>
  <si>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</si>
  <si>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</si>
  <si>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</si>
  <si>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</si>
  <si>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</si>
  <si>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</si>
  <si>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</si>
  <si>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</si>
  <si>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</si>
  <si>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</si>
  <si>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</si>
  <si>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</si>
  <si>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</si>
  <si>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</si>
  <si>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</si>
  <si>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</si>
  <si>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</si>
  <si>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</si>
  <si>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</si>
  <si>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</si>
  <si>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</si>
  <si>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</si>
  <si>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</si>
  <si>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</si>
  <si>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</si>
  <si>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</si>
  <si>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</si>
  <si>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</si>
  <si>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</si>
  <si>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</si>
  <si>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</si>
  <si>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</si>
  <si>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</si>
  <si>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</si>
  <si>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</si>
  <si>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</si>
  <si>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</si>
  <si>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</si>
  <si>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</si>
  <si>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</si>
  <si>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</si>
  <si>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</si>
  <si>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</si>
  <si>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</si>
  <si>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</si>
  <si>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</si>
  <si>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</si>
  <si>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</si>
  <si>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</si>
  <si>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</si>
  <si>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</si>
  <si>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</si>
  <si>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</si>
  <si>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</si>
  <si>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</si>
  <si>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</si>
  <si>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</si>
  <si>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</si>
  <si>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</si>
  <si>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</si>
  <si>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</si>
  <si>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</si>
  <si>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</si>
  <si>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</si>
  <si>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</si>
  <si>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</si>
  <si>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</si>
  <si>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</si>
  <si>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</si>
  <si>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</si>
  <si>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</si>
  <si>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</si>
  <si>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</si>
  <si>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</si>
  <si>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</si>
  <si>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</si>
  <si>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</si>
  <si>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</si>
  <si>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</si>
  <si>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</si>
  <si>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</si>
  <si>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</si>
  <si>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</si>
  <si>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</si>
  <si>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</si>
  <si>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</si>
  <si>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</si>
  <si>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</si>
  <si>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</si>
  <si>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</si>
  <si>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</si>
  <si>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</si>
  <si>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</si>
  <si>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</si>
  <si>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</si>
  <si>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</si>
  <si>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</si>
  <si>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</si>
  <si>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</si>
  <si>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</si>
  <si>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</si>
  <si>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</si>
  <si>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</si>
  <si>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</si>
  <si>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</si>
  <si>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</si>
  <si>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</si>
  <si>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</si>
  <si>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</si>
  <si>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</si>
  <si>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</si>
  <si>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</si>
  <si>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</si>
  <si>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</si>
  <si>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</si>
  <si>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</si>
  <si>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</si>
  <si>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</si>
  <si>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</si>
  <si>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</si>
  <si>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</si>
  <si>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</si>
  <si>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</si>
  <si>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</si>
  <si>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</si>
  <si>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</si>
  <si>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</si>
  <si>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</si>
  <si>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</si>
  <si>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</si>
  <si>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</si>
  <si>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</si>
  <si>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</si>
  <si>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</si>
  <si>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</si>
  <si>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</si>
  <si>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</si>
  <si>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</si>
  <si>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</si>
  <si>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</si>
  <si>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</si>
  <si>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</si>
  <si>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</si>
  <si>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</si>
  <si>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</si>
  <si>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</si>
  <si>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</si>
  <si>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</si>
  <si>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</si>
  <si>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</si>
  <si>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</si>
  <si>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</si>
  <si>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</si>
  <si>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</si>
  <si>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</si>
  <si>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</si>
  <si>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</si>
  <si>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</si>
  <si>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</si>
  <si>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</si>
  <si>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</si>
  <si>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</si>
  <si>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</si>
  <si>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</si>
  <si>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</si>
  <si>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</si>
  <si>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</si>
  <si>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</si>
  <si>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</si>
  <si>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</si>
  <si>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</si>
  <si>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</si>
  <si>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</si>
  <si>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</si>
  <si>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</si>
  <si>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</si>
  <si>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</si>
  <si>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</si>
  <si>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</si>
  <si>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</si>
  <si>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</si>
  <si>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</si>
  <si>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</si>
  <si>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</si>
  <si>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</si>
  <si>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</si>
  <si>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</si>
  <si>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</si>
  <si>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</si>
  <si>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</si>
  <si>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</si>
  <si>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</si>
  <si>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</si>
  <si>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</si>
  <si>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</si>
  <si>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</si>
  <si>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</si>
  <si>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</si>
  <si>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</si>
  <si>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</si>
  <si>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</si>
  <si>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</si>
  <si>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</si>
  <si>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</si>
  <si>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</si>
  <si>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</si>
  <si>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</si>
  <si>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</si>
  <si>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</si>
  <si>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</si>
  <si>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</si>
  <si>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</si>
  <si>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</si>
  <si>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</si>
  <si>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</si>
  <si>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</si>
  <si>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</si>
  <si>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</si>
  <si>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</si>
  <si>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</si>
  <si>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</si>
  <si>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</si>
  <si>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</si>
  <si>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</si>
  <si>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</si>
  <si>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</si>
  <si>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</si>
  <si>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</si>
  <si>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</si>
  <si>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</si>
  <si>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</si>
  <si>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</si>
  <si>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</si>
  <si>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</si>
  <si>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</si>
  <si>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</si>
  <si>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</si>
  <si>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</si>
  <si>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</si>
  <si>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</si>
  <si>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</si>
  <si>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</si>
  <si>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</si>
  <si>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</si>
  <si>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</si>
  <si>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</si>
  <si>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</si>
  <si>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</si>
  <si>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</si>
  <si>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</si>
  <si>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</si>
  <si>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</si>
  <si>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</si>
  <si>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</si>
  <si>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</si>
  <si>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</si>
  <si>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</si>
  <si>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</si>
  <si>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</si>
  <si>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</si>
  <si>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</si>
  <si>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</si>
  <si>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</si>
  <si>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</si>
  <si>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</si>
  <si>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</si>
  <si>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</si>
  <si>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</si>
  <si>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</si>
  <si>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</si>
  <si>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</si>
  <si>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</si>
  <si>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</si>
  <si>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</si>
  <si>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</si>
  <si>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</si>
  <si>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</si>
  <si>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</si>
  <si>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</si>
  <si>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</si>
  <si>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</si>
  <si>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</si>
  <si>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</si>
  <si>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</si>
  <si>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</si>
  <si>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</si>
  <si>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</si>
  <si>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</si>
  <si>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</si>
  <si>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</si>
  <si>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</si>
  <si>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</si>
  <si>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</si>
  <si>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</si>
  <si>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</si>
  <si>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</si>
  <si>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</si>
  <si>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</si>
  <si>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</si>
  <si>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</si>
  <si>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</si>
  <si>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</si>
  <si>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</si>
  <si>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</si>
  <si>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</si>
  <si>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</si>
  <si>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</si>
  <si>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</si>
  <si>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</si>
  <si>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</si>
  <si>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</si>
  <si>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</si>
  <si>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</si>
  <si>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</si>
  <si>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</si>
  <si>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</si>
  <si>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</si>
  <si>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</si>
  <si>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</si>
  <si>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</si>
  <si>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</si>
  <si>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</si>
  <si>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</si>
  <si>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</si>
  <si>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</si>
  <si>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</si>
  <si>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</si>
  <si>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</si>
  <si>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</si>
  <si>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</si>
  <si>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</si>
  <si>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</si>
  <si>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</si>
  <si>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</si>
  <si>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</si>
  <si>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</si>
  <si>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</si>
  <si>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</si>
  <si>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</si>
  <si>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</si>
  <si>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</si>
  <si>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</si>
  <si>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</si>
  <si>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</si>
  <si>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</si>
  <si>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</si>
  <si>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</si>
  <si>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</si>
  <si>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</si>
  <si>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</si>
  <si>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</si>
  <si>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</si>
  <si>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</si>
  <si>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</si>
  <si>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</si>
  <si>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</si>
  <si>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</si>
  <si>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</si>
  <si>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</si>
  <si>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</si>
  <si>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</si>
  <si>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</si>
  <si>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</si>
  <si>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</si>
  <si>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</si>
  <si>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</si>
  <si>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</si>
  <si>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</si>
  <si>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</si>
  <si>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</si>
  <si>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</si>
  <si>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</si>
  <si>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</si>
  <si>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</si>
  <si>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</si>
  <si>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</si>
  <si>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</si>
  <si>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</si>
  <si>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</si>
  <si>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</si>
  <si>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</si>
  <si>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</si>
  <si>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</si>
  <si>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</si>
  <si>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</si>
  <si>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</si>
  <si>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</si>
  <si>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</si>
  <si>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</si>
  <si>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</si>
  <si>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</si>
  <si>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</si>
  <si>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</si>
  <si>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</si>
  <si>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</si>
  <si>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</si>
  <si>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</si>
  <si>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</si>
  <si>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</si>
  <si>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</si>
  <si>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</si>
  <si>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</si>
  <si>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</si>
  <si>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</si>
  <si>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</si>
  <si>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</si>
  <si>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</si>
  <si>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</si>
  <si>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</si>
  <si>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</si>
  <si>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</si>
  <si>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</si>
  <si>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</si>
  <si>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</si>
  <si>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</si>
  <si>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</si>
  <si>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</si>
  <si>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</si>
  <si>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</si>
  <si>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</si>
  <si>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</si>
  <si>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</si>
  <si>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</si>
  <si>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</si>
  <si>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</si>
  <si>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</si>
  <si>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</si>
  <si>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</si>
  <si>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</si>
  <si>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</si>
  <si>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</si>
  <si>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</si>
  <si>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</si>
  <si>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</si>
  <si>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</si>
  <si>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</si>
  <si>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</si>
  <si>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</si>
  <si>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</si>
  <si>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</si>
  <si>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</si>
  <si>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</si>
  <si>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</si>
  <si>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</si>
  <si>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</si>
  <si>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</si>
  <si>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</si>
  <si>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</si>
  <si>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</si>
  <si>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</si>
  <si>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</si>
  <si>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</si>
  <si>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</si>
  <si>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</si>
  <si>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</si>
  <si>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</si>
  <si>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</si>
  <si>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</si>
  <si>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</si>
  <si>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</si>
  <si>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</si>
  <si>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</si>
  <si>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</si>
  <si>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</si>
  <si>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</si>
  <si>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</si>
  <si>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</si>
  <si>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</si>
  <si>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</si>
  <si>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</si>
  <si>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</si>
  <si>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</si>
  <si>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</si>
  <si>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</si>
  <si>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</si>
  <si>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</si>
  <si>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</si>
  <si>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</si>
  <si>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</si>
  <si>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</si>
  <si>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</si>
  <si>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</si>
  <si>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</si>
  <si>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</si>
  <si>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</si>
  <si>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</si>
  <si>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</si>
  <si>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</si>
  <si>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</si>
  <si>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</si>
  <si>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</si>
  <si>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</si>
  <si>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</si>
  <si>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</si>
  <si>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</si>
  <si>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</si>
  <si>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</si>
  <si>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</si>
  <si>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</si>
  <si>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</si>
  <si>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</si>
  <si>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</si>
  <si>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</si>
  <si>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</si>
  <si>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</si>
  <si>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</si>
  <si>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</si>
  <si>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</si>
  <si>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</si>
  <si>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</si>
  <si>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</si>
  <si>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</si>
  <si>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</si>
  <si>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</si>
  <si>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</si>
  <si>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</si>
  <si>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</si>
  <si>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</si>
  <si>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</si>
  <si>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</si>
  <si>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</si>
  <si>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</si>
  <si>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</si>
  <si>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</si>
  <si>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</si>
  <si>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</si>
  <si>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</si>
  <si>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</si>
  <si>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</si>
  <si>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</si>
  <si>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</si>
  <si>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</si>
  <si>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</si>
  <si>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</si>
  <si>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</si>
  <si>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</si>
  <si>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</si>
  <si>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</si>
  <si>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</si>
  <si>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</si>
  <si>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</si>
  <si>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</si>
  <si>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</si>
  <si>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</si>
  <si>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</si>
  <si>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</si>
  <si>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</si>
  <si>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</si>
  <si>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</si>
  <si>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</si>
  <si>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</si>
  <si>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</si>
  <si>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</si>
  <si>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</si>
  <si>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</si>
  <si>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</si>
  <si>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</si>
  <si>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</si>
  <si>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</si>
  <si>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</si>
  <si>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</si>
  <si>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</si>
  <si>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</si>
  <si>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</si>
  <si>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</si>
  <si>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</si>
  <si>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</si>
  <si>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</si>
  <si>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</si>
  <si>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</si>
  <si>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</si>
  <si>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</si>
  <si>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</si>
  <si>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</si>
  <si>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</si>
  <si>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</si>
  <si>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</si>
  <si>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</si>
  <si>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</si>
  <si>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</si>
  <si>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</si>
  <si>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</si>
  <si>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</si>
  <si>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</si>
  <si>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</si>
  <si>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</si>
  <si>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</si>
  <si>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</si>
  <si>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</si>
  <si>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</si>
  <si>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</si>
  <si>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</si>
  <si>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</si>
  <si>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</si>
  <si>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</si>
  <si>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</si>
  <si>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</si>
  <si>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</si>
  <si>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</si>
  <si>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</si>
  <si>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</si>
  <si>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</si>
  <si>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</si>
  <si>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</si>
  <si>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</si>
  <si>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</si>
  <si>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</si>
  <si>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</si>
  <si>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</si>
  <si>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</si>
  <si>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</si>
  <si>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</si>
  <si>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</si>
  <si>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</si>
  <si>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</si>
  <si>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</si>
  <si>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</si>
  <si>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</si>
  <si>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</si>
  <si>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</si>
  <si>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</si>
  <si>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</si>
  <si>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</si>
  <si>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</si>
  <si>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</si>
  <si>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</si>
  <si>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</si>
  <si>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</si>
  <si>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</si>
  <si>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</si>
  <si>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</si>
  <si>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</si>
  <si>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</si>
  <si>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</si>
  <si>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</si>
  <si>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</si>
  <si>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</si>
  <si>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</si>
  <si>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</si>
  <si>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</si>
  <si>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</si>
  <si>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</si>
  <si>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</si>
  <si>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</si>
  <si>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</si>
  <si>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</si>
  <si>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</si>
  <si>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</si>
  <si>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</si>
  <si>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</si>
  <si>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</si>
  <si>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</si>
  <si>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</si>
  <si>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</si>
  <si>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</si>
  <si>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</si>
  <si>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</si>
  <si>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</si>
  <si>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</si>
  <si>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</si>
  <si>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</si>
  <si>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</si>
  <si>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</si>
  <si>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</si>
  <si>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</si>
  <si>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</si>
  <si>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</si>
  <si>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</si>
  <si>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</si>
  <si>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</si>
  <si>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</si>
  <si>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</si>
  <si>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</si>
  <si>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</si>
  <si>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</si>
  <si>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</si>
  <si>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</si>
  <si>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</si>
  <si>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</si>
  <si>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</si>
  <si>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</si>
  <si>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</si>
  <si>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</si>
  <si>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</si>
  <si>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</si>
  <si>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</si>
  <si>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</si>
  <si>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</si>
  <si>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</si>
  <si>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</si>
  <si>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</si>
  <si>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</si>
  <si>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</si>
  <si>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</si>
  <si>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</si>
  <si>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</si>
  <si>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</si>
  <si>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</si>
  <si>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</si>
  <si>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</si>
  <si>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</si>
  <si>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</si>
  <si>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</si>
  <si>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</si>
  <si>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</si>
  <si>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</si>
  <si>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</si>
  <si>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</si>
  <si>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</si>
  <si>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</si>
  <si>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</si>
  <si>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</si>
  <si>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</si>
  <si>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</si>
  <si>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</si>
  <si>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</si>
  <si>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</si>
  <si>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</si>
  <si>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</si>
  <si>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</si>
  <si>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</si>
  <si>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</si>
  <si>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</si>
  <si>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</si>
  <si>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</si>
  <si>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</si>
  <si>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</si>
  <si>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</si>
  <si>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</si>
  <si>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</si>
  <si>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</si>
  <si>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</si>
  <si>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</si>
  <si>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</si>
  <si>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</si>
  <si>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</si>
  <si>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</si>
  <si>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</si>
  <si>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</si>
  <si>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</si>
  <si>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</si>
  <si>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</si>
  <si>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</si>
  <si>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</si>
  <si>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</si>
  <si>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</si>
  <si>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</si>
  <si>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</si>
  <si>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</si>
  <si>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</si>
  <si>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</si>
  <si>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</si>
  <si>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</si>
  <si>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</si>
  <si>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</si>
  <si>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</si>
  <si>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</si>
  <si>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</si>
  <si>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</si>
  <si>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</si>
  <si>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</si>
  <si>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</si>
  <si>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</si>
  <si>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</si>
  <si>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</si>
  <si>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</si>
  <si>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</si>
  <si>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</si>
  <si>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</si>
  <si>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</si>
  <si>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</si>
  <si>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</si>
  <si>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</si>
  <si>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</si>
  <si>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</si>
  <si>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</si>
  <si>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</si>
  <si>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</si>
  <si>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</si>
  <si>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</si>
  <si>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</si>
  <si>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</si>
  <si>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</si>
  <si>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</si>
  <si>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</si>
  <si>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</si>
  <si>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</si>
  <si>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</si>
  <si>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</si>
  <si>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</si>
  <si>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</si>
  <si>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</si>
  <si>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</si>
  <si>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</si>
  <si>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</si>
  <si>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</si>
  <si>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</si>
  <si>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</si>
  <si>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</si>
  <si>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</si>
  <si>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</si>
  <si>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</si>
  <si>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</si>
  <si>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</si>
  <si>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</si>
  <si>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</si>
  <si>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</si>
  <si>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</si>
  <si>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</si>
  <si>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</si>
  <si>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</si>
  <si>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</si>
  <si>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</si>
  <si>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</si>
  <si>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</si>
  <si>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</si>
  <si>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</si>
  <si>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</si>
  <si>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</si>
  <si>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</si>
  <si>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</si>
  <si>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</si>
  <si>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</si>
  <si>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</si>
  <si>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</si>
  <si>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</si>
  <si>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</si>
  <si>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</si>
  <si>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</si>
  <si>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</si>
  <si>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</si>
  <si>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</si>
  <si>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</si>
  <si>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</si>
  <si>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</si>
  <si>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</si>
  <si>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</si>
  <si>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</si>
  <si>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</si>
  <si>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</si>
  <si>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</si>
  <si>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</si>
  <si>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</si>
  <si>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</si>
  <si>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</si>
  <si>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</si>
  <si>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</si>
  <si>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</si>
  <si>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</si>
  <si>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</si>
  <si>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</si>
  <si>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</si>
  <si>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</si>
  <si>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</si>
  <si>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</si>
  <si>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</si>
  <si>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</si>
  <si>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</si>
  <si>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</si>
  <si>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</si>
  <si>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</si>
  <si>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</si>
  <si>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</si>
  <si>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</si>
  <si>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</si>
  <si>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</si>
  <si>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</si>
  <si>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</si>
  <si>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</si>
  <si>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</si>
  <si>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</si>
  <si>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</si>
  <si>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</si>
  <si>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</si>
  <si>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</si>
  <si>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</si>
  <si>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</si>
  <si>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</si>
  <si>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</si>
  <si>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</si>
  <si>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</si>
  <si>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</si>
  <si>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</si>
  <si>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</si>
  <si>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</si>
  <si>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</si>
  <si>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</si>
  <si>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</si>
  <si>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</si>
  <si>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</si>
  <si>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</si>
  <si>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</si>
  <si>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</si>
  <si>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</si>
  <si>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</si>
  <si>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</si>
  <si>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</si>
  <si>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</si>
  <si>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</si>
  <si>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</si>
  <si>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</si>
  <si>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</si>
  <si>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</si>
  <si>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</si>
  <si>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</si>
  <si>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</si>
  <si>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</si>
  <si>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</si>
  <si>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</si>
  <si>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</si>
  <si>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</si>
  <si>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</si>
  <si>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</si>
  <si>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</si>
  <si>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</si>
  <si>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</si>
  <si>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</si>
  <si>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</si>
  <si>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</si>
  <si>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</si>
  <si>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</si>
  <si>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</si>
  <si>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</si>
  <si>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</si>
  <si>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</si>
  <si>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</si>
  <si>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</si>
  <si>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</si>
  <si>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</si>
  <si>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</si>
  <si>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</si>
  <si>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</si>
  <si>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</si>
  <si>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</si>
  <si>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</si>
  <si>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</si>
  <si>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</si>
  <si>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</si>
  <si>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</si>
  <si>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</si>
  <si>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</si>
  <si>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</si>
  <si>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</si>
  <si>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</si>
  <si>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</si>
  <si>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</si>
  <si>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</si>
  <si>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</si>
  <si>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</si>
  <si>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</si>
  <si>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</si>
  <si>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</si>
  <si>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</si>
  <si>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</si>
  <si>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</si>
  <si>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</si>
  <si>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</si>
  <si>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</si>
  <si>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</si>
  <si>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</si>
  <si>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</si>
  <si>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</si>
  <si>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</si>
  <si>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</si>
  <si>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</si>
  <si>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</si>
  <si>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</si>
  <si>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</si>
  <si>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</si>
  <si>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</si>
  <si>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</si>
  <si>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</si>
  <si>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</si>
  <si>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</si>
  <si>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</si>
  <si>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</si>
  <si>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</si>
  <si>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</si>
  <si>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</si>
  <si>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</si>
  <si>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</si>
  <si>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</si>
  <si>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</si>
  <si>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</si>
  <si>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</si>
  <si>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</si>
  <si>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</si>
  <si>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</si>
  <si>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</si>
  <si>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</si>
  <si>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</si>
  <si>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</si>
  <si>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</si>
  <si>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</si>
  <si>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</si>
  <si>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</si>
  <si>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</si>
  <si>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</si>
  <si>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</si>
  <si>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</si>
  <si>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</si>
  <si>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</si>
  <si>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</si>
  <si>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</si>
  <si>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</si>
  <si>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</si>
  <si>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</si>
  <si>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</si>
  <si>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</si>
  <si>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</si>
  <si>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</si>
  <si>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</si>
  <si>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</si>
  <si>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</si>
  <si>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</si>
  <si>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</si>
  <si>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</si>
  <si>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</si>
  <si>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</si>
  <si>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</si>
  <si>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</si>
  <si>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</si>
  <si>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</si>
  <si>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</si>
  <si>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</si>
  <si>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</si>
  <si>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</si>
  <si>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</si>
  <si>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</si>
  <si>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</si>
  <si>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</si>
  <si>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</si>
  <si>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</si>
  <si>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</si>
  <si>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</si>
  <si>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</si>
  <si>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</si>
  <si>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</si>
  <si>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</si>
  <si>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</si>
  <si>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</si>
  <si>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</si>
  <si>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</si>
  <si>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</si>
  <si>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</si>
  <si>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</si>
  <si>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</si>
  <si>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</si>
  <si>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</si>
  <si>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</si>
  <si>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</si>
  <si>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</si>
  <si>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</si>
  <si>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</si>
  <si>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</si>
  <si>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</si>
  <si>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</si>
  <si>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</si>
  <si>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</si>
  <si>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</si>
  <si>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</si>
  <si>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</si>
  <si>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</si>
  <si>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</si>
  <si>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</si>
  <si>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</si>
  <si>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</si>
  <si>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</si>
  <si>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</si>
  <si>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</si>
  <si>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</si>
  <si>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</si>
  <si>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</si>
  <si>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</si>
  <si>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</si>
  <si>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</si>
  <si>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</si>
  <si>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</si>
  <si>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</si>
  <si>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</si>
  <si>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</si>
  <si>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</si>
  <si>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</si>
  <si>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</si>
  <si>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</si>
  <si>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</si>
  <si>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</si>
  <si>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</si>
  <si>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</si>
  <si>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</si>
  <si>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</si>
  <si>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</si>
  <si>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</si>
  <si>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</si>
  <si>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</si>
  <si>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</si>
  <si>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</si>
  <si>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</si>
  <si>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</si>
  <si>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</si>
  <si>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</si>
  <si>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</si>
  <si>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</si>
  <si>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</si>
  <si>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</si>
  <si>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</si>
  <si>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</si>
  <si>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</si>
  <si>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</si>
  <si>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</si>
  <si>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</si>
  <si>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</si>
  <si>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</si>
  <si>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</si>
  <si>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</si>
  <si>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</si>
  <si>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</si>
  <si>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</si>
  <si>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</si>
  <si>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</si>
  <si>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</si>
  <si>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</si>
  <si>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</si>
  <si>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</si>
  <si>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</si>
  <si>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</si>
  <si>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</si>
  <si>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</si>
  <si>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</si>
  <si>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</si>
  <si>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</si>
  <si>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</si>
  <si>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</si>
  <si>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</si>
  <si>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</si>
  <si>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</si>
  <si>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</si>
  <si>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</si>
  <si>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</si>
  <si>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</si>
  <si>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</si>
  <si>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</si>
  <si>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</si>
  <si>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</si>
  <si>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</si>
  <si>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</si>
  <si>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</si>
  <si>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</si>
  <si>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</si>
  <si>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</si>
  <si>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</si>
  <si>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</si>
  <si>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</si>
  <si>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</si>
  <si>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</si>
  <si>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</si>
  <si>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</si>
  <si>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</si>
  <si>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</si>
  <si>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</si>
  <si>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</si>
  <si>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</si>
  <si>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</si>
  <si>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</si>
  <si>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</si>
  <si>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</si>
  <si>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</si>
  <si>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</si>
  <si>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</si>
  <si>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</si>
  <si>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</si>
  <si>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</si>
  <si>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</si>
  <si>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</si>
  <si>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</si>
  <si>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</si>
  <si>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</si>
  <si>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</si>
  <si>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</si>
  <si>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</si>
  <si>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</si>
  <si>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</si>
  <si>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</si>
  <si>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</si>
  <si>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</si>
  <si>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</si>
  <si>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</si>
  <si>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</si>
  <si>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</si>
  <si>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</si>
  <si>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</si>
  <si>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</si>
  <si>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</si>
  <si>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</si>
  <si>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</si>
  <si>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</si>
  <si>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</si>
  <si>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</si>
  <si>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</si>
  <si>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</si>
  <si>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</si>
  <si>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</si>
  <si>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</si>
  <si>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</si>
  <si>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</si>
  <si>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</si>
  <si>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</si>
  <si>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</si>
  <si>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</si>
  <si>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</si>
  <si>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</si>
  <si>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</si>
  <si>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</si>
  <si>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</si>
  <si>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</si>
  <si>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</si>
  <si>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</si>
  <si>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</si>
  <si>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</si>
  <si>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</si>
  <si>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</si>
  <si>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</si>
  <si>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</si>
  <si>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</si>
  <si>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</si>
  <si>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</si>
  <si>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</si>
  <si>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</si>
  <si>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</si>
  <si>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</si>
  <si>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</si>
  <si>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</si>
  <si>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</si>
  <si>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</si>
  <si>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</si>
  <si>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</si>
  <si>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</si>
  <si>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</si>
  <si>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</si>
  <si>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</si>
  <si>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</si>
  <si>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</si>
  <si>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</si>
  <si>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</si>
  <si>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</si>
  <si>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</si>
  <si>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</si>
  <si>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</si>
  <si>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</si>
  <si>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</si>
  <si>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</si>
  <si>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</si>
  <si>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</si>
  <si>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</si>
  <si>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</si>
  <si>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</si>
  <si>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</si>
  <si>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</si>
  <si>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</si>
  <si>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</si>
  <si>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</si>
  <si>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</si>
  <si>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</si>
  <si>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</si>
  <si>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</si>
  <si>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</si>
  <si>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</si>
  <si>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</si>
  <si>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</si>
  <si>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</si>
  <si>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</si>
  <si>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</si>
  <si>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</si>
  <si>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</si>
  <si>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</si>
  <si>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</si>
  <si>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</si>
  <si>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</si>
  <si>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</si>
  <si>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</si>
  <si>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</si>
  <si>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</si>
  <si>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</si>
  <si>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</si>
  <si>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</si>
  <si>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</si>
  <si>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</si>
  <si>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</si>
  <si>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</si>
  <si>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</si>
  <si>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</si>
  <si>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</si>
  <si>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</si>
  <si>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</si>
  <si>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</si>
  <si>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</si>
  <si>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</si>
  <si>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</si>
  <si>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</si>
  <si>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</si>
  <si>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</si>
  <si>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</si>
  <si>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</si>
  <si>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</si>
  <si>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</si>
  <si>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</si>
  <si>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</si>
  <si>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</si>
  <si>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</si>
  <si>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</si>
  <si>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</si>
  <si>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</si>
  <si>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</si>
  <si>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</si>
  <si>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</si>
  <si>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</si>
  <si>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</si>
  <si>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</si>
  <si>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</si>
  <si>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</si>
  <si>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</si>
  <si>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</si>
  <si>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</si>
  <si>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</si>
  <si>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</si>
  <si>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</si>
  <si>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</si>
  <si>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</si>
  <si>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</si>
  <si>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</si>
  <si>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</si>
  <si>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</si>
  <si>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</si>
  <si>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</si>
  <si>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</si>
  <si>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</si>
  <si>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</si>
  <si>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</si>
  <si>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</si>
  <si>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</si>
  <si>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</si>
  <si>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</si>
  <si>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</si>
  <si>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</si>
  <si>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</si>
  <si>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</si>
  <si>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</si>
  <si>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</si>
  <si>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</si>
  <si>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</si>
  <si>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</si>
  <si>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</si>
  <si>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</si>
  <si>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</si>
  <si>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</si>
  <si>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</si>
  <si>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</si>
  <si>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</si>
  <si>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</si>
  <si>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</si>
  <si>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</si>
  <si>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</si>
  <si>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</si>
  <si>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</si>
  <si>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</si>
  <si>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</si>
  <si>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</si>
  <si>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</si>
  <si>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</si>
  <si>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</si>
  <si>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</si>
  <si>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</si>
  <si>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</si>
  <si>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</si>
  <si>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</si>
  <si>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</si>
  <si>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</si>
  <si>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</si>
  <si>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</si>
  <si>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</si>
  <si>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</si>
  <si>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</si>
  <si>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</si>
  <si>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</si>
  <si>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</si>
  <si>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</si>
  <si>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</si>
  <si>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</si>
  <si>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</si>
  <si>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</si>
  <si>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</si>
  <si>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</si>
  <si>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</si>
  <si>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</si>
  <si>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</si>
  <si>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</si>
  <si>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</si>
  <si>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</si>
  <si>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</si>
  <si>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</si>
  <si>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</si>
  <si>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</si>
  <si>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</si>
  <si>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</si>
  <si>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</si>
  <si>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</si>
  <si>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</si>
  <si>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</si>
  <si>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</si>
  <si>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</si>
  <si>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</si>
  <si>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</si>
  <si>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</si>
  <si>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</si>
  <si>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</si>
  <si>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</si>
  <si>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</si>
  <si>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</si>
  <si>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</si>
  <si>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</si>
  <si>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</si>
  <si>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</si>
  <si>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</si>
  <si>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</si>
  <si>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</si>
  <si>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</si>
  <si>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</si>
  <si>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</si>
  <si>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</si>
  <si>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</si>
  <si>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</si>
  <si>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</si>
  <si>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</si>
  <si>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</si>
  <si>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</si>
  <si>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</si>
  <si>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</si>
  <si>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</si>
  <si>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</si>
  <si>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</si>
  <si>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</si>
  <si>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</si>
  <si>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</si>
  <si>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</si>
  <si>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</si>
  <si>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</si>
  <si>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</si>
  <si>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</si>
  <si>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</si>
  <si>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</si>
  <si>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</si>
  <si>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</si>
  <si>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</si>
  <si>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</si>
  <si>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</si>
  <si>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</si>
  <si>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</si>
  <si>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</si>
  <si>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</si>
  <si>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</si>
  <si>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</si>
  <si>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</si>
  <si>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</si>
  <si>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</si>
  <si>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</si>
  <si>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</si>
  <si>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</si>
  <si>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</si>
  <si>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</si>
  <si>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</si>
  <si>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</si>
  <si>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</si>
  <si>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</si>
  <si>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</si>
  <si>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</si>
  <si>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</si>
  <si>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</si>
  <si>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</si>
  <si>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</si>
  <si>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</si>
  <si>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</si>
  <si>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</si>
  <si>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</si>
  <si>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</si>
  <si>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</si>
  <si>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</si>
  <si>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</si>
  <si>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</si>
  <si>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</si>
  <si>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</si>
  <si>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</si>
  <si>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</si>
  <si>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</si>
  <si>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</si>
  <si>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</si>
  <si>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</si>
  <si>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</si>
  <si>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</si>
  <si>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</si>
  <si>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</si>
  <si>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</si>
  <si>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</si>
  <si>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</si>
  <si>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</si>
  <si>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</si>
  <si>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</si>
  <si>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</si>
  <si>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</si>
  <si>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</si>
  <si>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</si>
  <si>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</si>
  <si>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</si>
  <si>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</si>
  <si>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</si>
  <si>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</si>
  <si>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</si>
  <si>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</si>
  <si>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</si>
  <si>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</si>
  <si>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</si>
  <si>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</si>
  <si>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</si>
  <si>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</si>
  <si>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</si>
  <si>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</si>
  <si>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</si>
  <si>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</si>
  <si>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</si>
  <si>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</si>
  <si>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</si>
  <si>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</si>
  <si>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</si>
  <si>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</si>
  <si>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</si>
  <si>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</si>
  <si>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</si>
  <si>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</si>
  <si>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</si>
  <si>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</si>
  <si>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</si>
  <si>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</si>
  <si>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</si>
  <si>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</si>
  <si>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</si>
  <si>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</si>
  <si>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</si>
  <si>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</si>
  <si>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</si>
  <si>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</si>
  <si>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</si>
  <si>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</si>
  <si>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</si>
  <si>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</si>
  <si>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</si>
  <si>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</si>
  <si>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</si>
  <si>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</si>
  <si>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</si>
  <si>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</si>
  <si>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</si>
  <si>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</si>
  <si>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</si>
  <si>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</si>
  <si>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</si>
  <si>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</si>
  <si>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</si>
  <si>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</si>
  <si>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</si>
  <si>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</si>
  <si>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</si>
  <si>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</si>
  <si>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</si>
  <si>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</si>
  <si>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</si>
  <si>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</si>
  <si>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</si>
  <si>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</si>
  <si>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</si>
  <si>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</si>
  <si>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</si>
  <si>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</si>
  <si>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</si>
  <si>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</si>
  <si>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</si>
  <si>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</si>
  <si>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</si>
  <si>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</si>
  <si>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</si>
  <si>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</si>
  <si>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</si>
  <si>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</si>
  <si>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</si>
  <si>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</si>
  <si>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</si>
  <si>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</si>
  <si>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</si>
  <si>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</si>
  <si>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</si>
  <si>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</si>
  <si>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</si>
  <si>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</si>
  <si>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</si>
  <si>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</si>
  <si>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</si>
  <si>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</si>
  <si>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</si>
  <si>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</si>
  <si>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</si>
  <si>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</si>
  <si>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</si>
  <si>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</si>
  <si>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</si>
  <si>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</si>
  <si>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</si>
  <si>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</si>
  <si>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</si>
  <si>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</si>
  <si>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</si>
  <si>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</si>
  <si>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</si>
  <si>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</si>
  <si>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</si>
  <si>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</si>
  <si>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</si>
  <si>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</si>
  <si>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</si>
  <si>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</si>
  <si>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</si>
  <si>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</si>
  <si>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</si>
  <si>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</si>
  <si>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</si>
  <si>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</si>
  <si>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</si>
  <si>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</si>
  <si>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</si>
  <si>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</si>
  <si>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</si>
  <si>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</si>
  <si>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</si>
  <si>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</si>
  <si>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</si>
  <si>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</si>
  <si>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</si>
  <si>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</si>
  <si>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</si>
  <si>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</si>
  <si>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</si>
  <si>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</si>
  <si>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</si>
  <si>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</si>
  <si>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</si>
  <si>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</si>
  <si>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</si>
  <si>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</si>
  <si>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</si>
  <si>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</si>
  <si>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</si>
  <si>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</si>
  <si>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</si>
  <si>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</si>
  <si>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</si>
  <si>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</si>
  <si>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</si>
  <si>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</si>
  <si>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</si>
  <si>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</si>
  <si>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</si>
  <si>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</si>
  <si>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</si>
  <si>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</si>
  <si>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</si>
  <si>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</si>
  <si>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</si>
  <si>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</si>
  <si>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</si>
  <si>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</si>
  <si>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</si>
  <si>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</si>
  <si>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</si>
  <si>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</si>
  <si>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</si>
  <si>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</si>
  <si>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</si>
  <si>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</si>
  <si>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</si>
  <si>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</si>
  <si>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</si>
  <si>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</si>
  <si>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</si>
  <si>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</si>
  <si>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</si>
  <si>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</si>
  <si>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</si>
  <si>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</si>
  <si>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</si>
  <si>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</si>
  <si>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</si>
  <si>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</si>
  <si>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</si>
  <si>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</si>
  <si>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</si>
  <si>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</si>
  <si>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</si>
  <si>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</si>
  <si>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</si>
  <si>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</si>
  <si>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</si>
  <si>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</si>
  <si>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</si>
  <si>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</si>
  <si>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</si>
  <si>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</si>
  <si>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</si>
  <si>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</si>
  <si>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</si>
  <si>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</si>
  <si>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</si>
  <si>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</si>
  <si>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</si>
  <si>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</si>
  <si>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</si>
  <si>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</si>
  <si>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</si>
  <si>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</si>
  <si>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</si>
  <si>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</si>
  <si>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</si>
  <si>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</si>
  <si>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</si>
  <si>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</si>
  <si>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</si>
  <si>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</si>
  <si>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</si>
  <si>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</si>
  <si>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</si>
  <si>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</si>
  <si>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</si>
  <si>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</si>
  <si>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</si>
  <si>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</si>
  <si>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</si>
  <si>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</si>
  <si>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</si>
  <si>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</si>
  <si>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</si>
  <si>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</si>
  <si>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</si>
  <si>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</si>
  <si>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</si>
  <si>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</si>
  <si>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</si>
  <si>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</si>
  <si>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</si>
  <si>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</si>
  <si>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</si>
  <si>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</si>
  <si>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</si>
  <si>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</si>
  <si>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</si>
  <si>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</si>
  <si>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</si>
  <si>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</si>
  <si>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</si>
  <si>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</si>
  <si>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</si>
  <si>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</si>
  <si>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</si>
  <si>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</si>
  <si>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</si>
  <si>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</si>
  <si>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</si>
  <si>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</si>
  <si>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</si>
  <si>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</si>
  <si>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</si>
  <si>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</si>
  <si>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</si>
  <si>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</si>
  <si>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</si>
  <si>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</si>
  <si>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</si>
  <si>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</si>
  <si>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</si>
  <si>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</si>
  <si>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</si>
  <si>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</si>
  <si>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</si>
  <si>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</si>
  <si>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</si>
  <si>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</si>
  <si>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</si>
  <si>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</si>
  <si>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</si>
  <si>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</si>
  <si>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</si>
  <si>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</si>
  <si>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</si>
  <si>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</si>
  <si>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</si>
  <si>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</si>
  <si>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</si>
  <si>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</si>
  <si>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</si>
  <si>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</si>
  <si>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</si>
  <si>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</si>
  <si>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</si>
  <si>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</si>
  <si>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</si>
  <si>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</si>
  <si>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</si>
  <si>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</si>
  <si>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</si>
  <si>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</si>
  <si>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</si>
  <si>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</si>
  <si>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</si>
  <si>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</si>
  <si>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</si>
  <si>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</si>
  <si>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</si>
  <si>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</si>
  <si>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</si>
  <si>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</si>
  <si>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</si>
  <si>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</si>
  <si>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</si>
  <si>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</si>
  <si>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</si>
  <si>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</si>
  <si>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</si>
  <si>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</si>
  <si>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</si>
  <si>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</si>
  <si>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</si>
  <si>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</si>
  <si>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</si>
  <si>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</si>
  <si>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</si>
  <si>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</si>
  <si>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</si>
  <si>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</si>
  <si>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</si>
  <si>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</si>
  <si>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</si>
  <si>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</si>
  <si>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</si>
  <si>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</si>
  <si>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</si>
  <si>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</si>
  <si>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</si>
  <si>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</si>
  <si>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</si>
  <si>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</si>
  <si>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</si>
  <si>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</si>
  <si>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</si>
  <si>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</si>
  <si>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</si>
  <si>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</si>
  <si>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</si>
  <si>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</si>
  <si>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</si>
  <si>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</si>
  <si>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</si>
  <si>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</si>
  <si>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</si>
  <si>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</si>
  <si>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</si>
  <si>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</si>
  <si>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</si>
  <si>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</si>
  <si>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</si>
  <si>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</si>
  <si>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</si>
  <si>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</si>
  <si>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</si>
  <si>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</si>
  <si>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</si>
  <si>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</si>
  <si>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</si>
  <si>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</si>
  <si>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</si>
  <si>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</si>
  <si>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</si>
  <si>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</si>
  <si>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</si>
  <si>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</si>
  <si>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</si>
  <si>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</si>
  <si>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</si>
  <si>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</si>
  <si>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</si>
  <si>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</si>
  <si>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</si>
  <si>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</si>
  <si>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</si>
  <si>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</si>
  <si>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</si>
  <si>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</si>
  <si>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</si>
  <si>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</si>
  <si>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</si>
  <si>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</si>
  <si>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</si>
  <si>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</si>
  <si>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</si>
  <si>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</si>
  <si>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</si>
  <si>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</si>
  <si>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</si>
  <si>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</si>
  <si>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</si>
  <si>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</si>
  <si>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</si>
  <si>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</si>
  <si>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</si>
  <si>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</si>
  <si>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</si>
  <si>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</si>
  <si>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</si>
  <si>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</si>
  <si>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</si>
  <si>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</si>
  <si>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</si>
  <si>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</si>
  <si>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</si>
  <si>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</si>
  <si>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</si>
  <si>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</si>
  <si>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</si>
  <si>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</si>
  <si>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</si>
  <si>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</si>
  <si>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</si>
  <si>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</si>
  <si>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</si>
  <si>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</si>
  <si>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</si>
  <si>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</si>
  <si>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</si>
  <si>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</si>
  <si>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</si>
  <si>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</si>
  <si>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</si>
  <si>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</si>
  <si>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</si>
  <si>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</si>
  <si>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</si>
  <si>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</si>
  <si>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</si>
  <si>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</si>
  <si>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</si>
  <si>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</si>
  <si>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</si>
  <si>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</si>
  <si>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</si>
  <si>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</si>
  <si>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</si>
  <si>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</si>
  <si>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</si>
  <si>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</si>
  <si>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</si>
  <si>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</si>
  <si>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</si>
  <si>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</si>
  <si>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</si>
  <si>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</si>
  <si>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</si>
  <si>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</si>
  <si>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</si>
  <si>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</si>
  <si>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</si>
  <si>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</si>
  <si>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</si>
  <si>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</si>
  <si>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</si>
  <si>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</si>
  <si>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</si>
  <si>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</si>
  <si>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</si>
  <si>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</si>
  <si>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</si>
  <si>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</si>
  <si>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</si>
  <si>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</si>
  <si>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</si>
  <si>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</si>
  <si>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</si>
  <si>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</si>
  <si>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</si>
  <si>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</si>
  <si>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</si>
  <si>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</si>
  <si>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</si>
  <si>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</si>
  <si>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</si>
  <si>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</si>
  <si>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</si>
  <si>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</si>
  <si>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</si>
  <si>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</si>
  <si>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</si>
  <si>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</si>
  <si>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</si>
  <si>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</si>
  <si>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</si>
  <si>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</si>
  <si>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</si>
  <si>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</si>
  <si>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</si>
  <si>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</si>
  <si>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</si>
  <si>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</si>
  <si>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</si>
  <si>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</si>
  <si>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</si>
  <si>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</si>
  <si>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</si>
  <si>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</si>
  <si>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</si>
  <si>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</si>
  <si>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</si>
  <si>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</si>
  <si>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</si>
  <si>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</si>
  <si>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</si>
  <si>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</si>
  <si>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</si>
  <si>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</si>
  <si>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</si>
  <si>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</si>
  <si>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</si>
  <si>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</si>
  <si>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</si>
  <si>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</si>
  <si>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</si>
  <si>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</si>
  <si>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</si>
  <si>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</si>
  <si>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</si>
  <si>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</si>
  <si>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</si>
  <si>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</si>
  <si>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</si>
  <si>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</si>
  <si>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</si>
  <si>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</si>
  <si>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</si>
  <si>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</si>
  <si>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</si>
  <si>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</si>
  <si>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</si>
  <si>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</si>
  <si>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</si>
  <si>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</si>
  <si>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</si>
  <si>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</si>
  <si>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</si>
  <si>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</si>
  <si>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</si>
  <si>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</si>
  <si>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</si>
  <si>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</si>
  <si>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</si>
  <si>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</si>
  <si>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</si>
  <si>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</si>
  <si>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</si>
  <si>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</si>
  <si>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</si>
  <si>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</si>
  <si>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</si>
  <si>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</si>
  <si>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</si>
  <si>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</si>
  <si>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</si>
  <si>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</si>
  <si>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</si>
  <si>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</si>
  <si>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</si>
  <si>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</si>
  <si>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</si>
  <si>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</si>
  <si>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</si>
  <si>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</si>
  <si>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</si>
  <si>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</si>
  <si>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</si>
  <si>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</si>
  <si>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</si>
  <si>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</si>
  <si>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</si>
  <si>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</si>
  <si>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</si>
  <si>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</si>
  <si>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</si>
  <si>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</si>
  <si>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</si>
  <si>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</si>
  <si>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</si>
  <si>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</si>
  <si>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</si>
  <si>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</si>
  <si>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</si>
  <si>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</si>
  <si>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</si>
  <si>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</si>
  <si>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</si>
  <si>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</si>
  <si>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</si>
  <si>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</si>
  <si>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</si>
  <si>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</si>
  <si>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</si>
  <si>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</si>
  <si>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</si>
  <si>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</si>
  <si>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</si>
  <si>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</si>
  <si>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</si>
  <si>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</si>
  <si>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</si>
  <si>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</si>
  <si>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</si>
  <si>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</si>
  <si>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</si>
  <si>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</si>
  <si>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</si>
  <si>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</si>
  <si>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</si>
  <si>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</si>
  <si>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</si>
  <si>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</si>
  <si>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</si>
  <si>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</si>
  <si>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</si>
  <si>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</si>
  <si>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</si>
  <si>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</si>
  <si>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</si>
  <si>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</si>
  <si>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</si>
  <si>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</si>
  <si>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</si>
  <si>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</si>
  <si>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</si>
  <si>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</si>
  <si>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</si>
  <si>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</si>
  <si>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</si>
  <si>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</si>
  <si>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</si>
  <si>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</si>
  <si>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</si>
  <si>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</si>
  <si>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</si>
  <si>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</si>
  <si>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</si>
  <si>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</si>
  <si>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</si>
  <si>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</si>
  <si>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</si>
  <si>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</si>
  <si>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</si>
  <si>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</si>
  <si>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</si>
  <si>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</si>
  <si>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</si>
  <si>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</si>
  <si>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</si>
  <si>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</si>
  <si>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</si>
  <si>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</si>
  <si>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</si>
  <si>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</si>
  <si>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</si>
  <si>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</si>
  <si>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</si>
  <si>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</si>
  <si>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</si>
  <si>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</si>
  <si>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</si>
  <si>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</si>
  <si>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</si>
  <si>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</si>
  <si>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</si>
  <si>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</si>
  <si>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</si>
  <si>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</si>
  <si>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</si>
  <si>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</si>
  <si>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</si>
  <si>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</si>
  <si>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</si>
  <si>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</si>
  <si>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</si>
  <si>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</si>
  <si>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</si>
  <si>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</si>
  <si>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</si>
  <si>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</si>
  <si>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</si>
  <si>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</si>
  <si>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</si>
  <si>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</si>
  <si>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</si>
  <si>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</si>
  <si>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</si>
  <si>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</si>
  <si>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</si>
  <si>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</si>
  <si>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</si>
  <si>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</si>
  <si>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</si>
  <si>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</si>
  <si>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</si>
  <si>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</si>
  <si>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</si>
  <si>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</si>
  <si>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</si>
  <si>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</si>
  <si>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</si>
  <si>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</si>
  <si>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</si>
  <si>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</si>
  <si>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</si>
  <si>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</si>
  <si>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</si>
  <si>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</si>
  <si>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</si>
  <si>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</si>
  <si>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</si>
  <si>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</si>
  <si>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</si>
  <si>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</si>
  <si>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</si>
  <si>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</si>
  <si>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</si>
  <si>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</si>
  <si>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</si>
  <si>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</si>
  <si>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</si>
  <si>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</si>
  <si>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</si>
  <si>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</si>
  <si>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</si>
  <si>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</si>
  <si>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</si>
  <si>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</si>
  <si>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</si>
  <si>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</si>
  <si>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</si>
  <si>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</si>
  <si>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</si>
  <si>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</si>
  <si>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</si>
  <si>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</si>
  <si>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</si>
  <si>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</si>
  <si>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</si>
  <si>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</si>
  <si>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</si>
  <si>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</si>
  <si>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</si>
  <si>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</si>
  <si>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</si>
  <si>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</si>
  <si>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</si>
  <si>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</si>
  <si>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</si>
  <si>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</si>
  <si>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</si>
  <si>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</si>
  <si>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</si>
  <si>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</si>
  <si>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</si>
  <si>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</si>
  <si>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</si>
  <si>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</si>
  <si>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</si>
  <si>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</si>
  <si>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</si>
  <si>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</si>
  <si>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</si>
  <si>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</si>
  <si>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</si>
  <si>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</si>
  <si>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</si>
  <si>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</si>
  <si>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</si>
  <si>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</si>
  <si>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</si>
  <si>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</si>
  <si>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</si>
  <si>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</si>
  <si>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</si>
  <si>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</si>
  <si>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</si>
  <si>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</si>
  <si>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</si>
  <si>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</si>
  <si>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</si>
  <si>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</si>
  <si>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</si>
  <si>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</si>
  <si>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</si>
  <si>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</si>
  <si>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</si>
  <si>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</si>
  <si>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</si>
  <si>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</si>
  <si>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</si>
  <si>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</si>
  <si>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</si>
  <si>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</si>
  <si>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</si>
  <si>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</si>
  <si>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</si>
  <si>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</si>
  <si>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</si>
  <si>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</si>
  <si>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</si>
  <si>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</si>
  <si>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</si>
  <si>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</si>
  <si>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</si>
  <si>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</si>
  <si>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</si>
  <si>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</si>
  <si>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</si>
  <si>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</si>
  <si>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</si>
  <si>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</si>
  <si>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</si>
  <si>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</si>
  <si>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</si>
  <si>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</si>
  <si>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</si>
  <si>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</si>
  <si>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</si>
  <si>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</si>
  <si>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</si>
  <si>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</si>
  <si>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</si>
  <si>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</si>
  <si>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</si>
  <si>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</si>
  <si>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</si>
  <si>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</si>
  <si>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</si>
  <si>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</si>
  <si>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</si>
  <si>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</si>
  <si>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</si>
  <si>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</si>
  <si>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</si>
  <si>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</si>
  <si>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</si>
  <si>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</si>
  <si>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</si>
  <si>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</si>
  <si>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</si>
  <si>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</si>
  <si>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</si>
  <si>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</si>
  <si>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</si>
  <si>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</si>
  <si>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</si>
  <si>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</si>
  <si>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</si>
  <si>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</si>
  <si>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</si>
  <si>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</si>
  <si>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</si>
  <si>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</si>
  <si>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</si>
  <si>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</si>
  <si>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</si>
  <si>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</si>
  <si>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</si>
  <si>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</si>
  <si>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</si>
  <si>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</si>
  <si>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</si>
  <si>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</si>
  <si>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</si>
  <si>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</si>
  <si>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</si>
  <si>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</si>
  <si>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</si>
  <si>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</si>
  <si>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</si>
  <si>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</si>
  <si>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</si>
  <si>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</si>
  <si>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</si>
  <si>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</si>
  <si>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</si>
  <si>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</si>
  <si>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</si>
  <si>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</si>
  <si>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</si>
  <si>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</si>
  <si>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</si>
  <si>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</si>
  <si>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</si>
  <si>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</si>
  <si>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</si>
  <si>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</si>
  <si>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</si>
  <si>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</si>
  <si>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</si>
  <si>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</si>
  <si>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</si>
  <si>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</si>
  <si>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</si>
  <si>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</si>
  <si>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</si>
  <si>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</si>
  <si>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</si>
  <si>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</si>
  <si>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</si>
  <si>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</si>
  <si>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</si>
  <si>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</si>
  <si>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</si>
  <si>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</si>
  <si>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</si>
  <si>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</si>
  <si>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</si>
  <si>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</si>
  <si>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</si>
  <si>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</si>
  <si>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</si>
  <si>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</si>
  <si>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</si>
  <si>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</si>
  <si>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</si>
  <si>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</si>
  <si>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</si>
  <si>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</si>
  <si>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</si>
  <si>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</si>
  <si>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</si>
  <si>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</si>
  <si>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</si>
  <si>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</si>
  <si>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</si>
  <si>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</si>
  <si>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</si>
  <si>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</si>
  <si>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</si>
  <si>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</si>
  <si>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</si>
  <si>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</si>
  <si>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</si>
  <si>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</si>
  <si>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</si>
  <si>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</si>
  <si>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</si>
  <si>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</si>
  <si>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</si>
  <si>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</si>
  <si>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</si>
  <si>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</si>
  <si>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</si>
  <si>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</si>
  <si>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</si>
  <si>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</si>
  <si>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</si>
  <si>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</si>
  <si>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</si>
  <si>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</si>
  <si>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</si>
  <si>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</si>
  <si>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</si>
  <si>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</si>
  <si>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</si>
  <si>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</si>
  <si>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</si>
  <si>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</si>
  <si>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</si>
  <si>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</si>
  <si>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</si>
  <si>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</si>
  <si>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</si>
  <si>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</si>
  <si>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</si>
  <si>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</si>
  <si>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</si>
  <si>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</si>
  <si>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</si>
  <si>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</si>
  <si>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</si>
  <si>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</si>
  <si>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</si>
  <si>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</si>
  <si>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</si>
  <si>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</si>
  <si>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</si>
  <si>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</si>
  <si>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</si>
  <si>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</si>
  <si>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</si>
  <si>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</si>
  <si>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</si>
  <si>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</si>
  <si>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</si>
  <si>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</si>
  <si>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</si>
  <si>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</si>
  <si>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</si>
  <si>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</si>
  <si>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</si>
  <si>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</si>
  <si>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</si>
  <si>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</si>
  <si>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</si>
  <si>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</si>
  <si>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</si>
  <si>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</si>
  <si>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</si>
  <si>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</si>
  <si>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</si>
  <si>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</si>
  <si>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</si>
  <si>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</si>
  <si>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</si>
  <si>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</si>
  <si>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</si>
  <si>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</si>
  <si>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</si>
  <si>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</si>
  <si>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</si>
  <si>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</si>
  <si>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</si>
  <si>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</si>
  <si>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</si>
  <si>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</si>
  <si>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</si>
  <si>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</si>
  <si>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</si>
  <si>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</si>
  <si>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</si>
  <si>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</si>
  <si>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</si>
  <si>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</si>
  <si>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</si>
  <si>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</si>
  <si>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</si>
  <si>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</si>
  <si>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</si>
  <si>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</si>
  <si>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</si>
  <si>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</si>
  <si>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</si>
  <si>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</si>
  <si>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</si>
  <si>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</si>
  <si>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</si>
  <si>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</si>
  <si>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</si>
  <si>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</si>
  <si>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</si>
  <si>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</si>
  <si>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</si>
  <si>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</si>
  <si>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</si>
  <si>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</si>
  <si>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</si>
  <si>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</si>
  <si>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</si>
  <si>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</si>
  <si>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</si>
  <si>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</si>
  <si>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</si>
  <si>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</si>
  <si>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</si>
  <si>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</si>
  <si>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</si>
  <si>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</si>
  <si>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</si>
  <si>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</si>
  <si>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</si>
  <si>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</si>
  <si>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</si>
  <si>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</si>
  <si>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</si>
  <si>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</si>
  <si>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</si>
  <si>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</si>
  <si>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</si>
  <si>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</si>
  <si>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</si>
  <si>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</si>
  <si>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</si>
  <si>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</si>
  <si>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</si>
  <si>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</si>
  <si>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</si>
  <si>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</si>
  <si>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</si>
  <si>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</si>
  <si>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</si>
  <si>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</si>
  <si>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</si>
  <si>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</si>
  <si>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</si>
  <si>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</si>
  <si>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</si>
  <si>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</si>
  <si>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</si>
  <si>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</si>
  <si>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</si>
  <si>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</si>
  <si>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</si>
  <si>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</si>
  <si>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</si>
  <si>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</si>
  <si>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</si>
  <si>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</si>
  <si>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</si>
  <si>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</si>
  <si>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</si>
  <si>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</si>
  <si>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</si>
  <si>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</si>
  <si>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</si>
  <si>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</si>
  <si>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</si>
  <si>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</si>
  <si>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</si>
  <si>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</si>
  <si>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</si>
  <si>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</si>
  <si>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</si>
  <si>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</si>
  <si>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</si>
  <si>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</si>
  <si>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</si>
  <si>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</si>
  <si>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</si>
  <si>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</si>
  <si>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</si>
  <si>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</si>
  <si>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</si>
  <si>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</si>
  <si>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</si>
  <si>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</si>
  <si>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</si>
  <si>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</si>
  <si>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</si>
  <si>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</si>
  <si>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</si>
  <si>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</si>
  <si>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</si>
  <si>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</si>
  <si>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</si>
  <si>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</si>
  <si>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</si>
  <si>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</si>
  <si>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</si>
  <si>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</si>
  <si>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</si>
  <si>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</si>
  <si>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</si>
  <si>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</si>
  <si>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</si>
  <si>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</si>
  <si>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</si>
  <si>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</si>
  <si>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</si>
  <si>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</si>
  <si>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</si>
  <si>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</si>
  <si>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</si>
  <si>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</si>
  <si>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</si>
  <si>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</si>
  <si>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</si>
  <si>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</si>
  <si>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</si>
  <si>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</si>
  <si>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</si>
  <si>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</si>
  <si>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</si>
  <si>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</si>
  <si>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</si>
  <si>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</si>
  <si>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</si>
  <si>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</si>
  <si>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</si>
  <si>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</si>
  <si>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</si>
  <si>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</si>
  <si>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</si>
  <si>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</si>
  <si>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</si>
  <si>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</si>
  <si>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</si>
  <si>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</si>
  <si>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</si>
  <si>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</si>
  <si>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</si>
  <si>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</si>
  <si>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</si>
  <si>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</si>
  <si>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</si>
  <si>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</si>
  <si>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</si>
  <si>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</si>
  <si>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</si>
  <si>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</si>
  <si>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</si>
  <si>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</si>
  <si>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</si>
  <si>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</si>
  <si>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</si>
  <si>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</si>
  <si>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</si>
  <si>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</si>
  <si>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</si>
  <si>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</si>
  <si>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</si>
  <si>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</si>
  <si>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</si>
  <si>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</si>
  <si>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</si>
  <si>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</si>
  <si>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</si>
  <si>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</si>
  <si>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</si>
  <si>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</si>
  <si>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</si>
  <si>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</si>
  <si>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</si>
  <si>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</si>
  <si>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</si>
  <si>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</si>
  <si>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</si>
  <si>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</si>
  <si>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</si>
  <si>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</si>
  <si>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</si>
  <si>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</si>
  <si>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</si>
  <si>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</si>
  <si>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</si>
  <si>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</si>
  <si>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</si>
  <si>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</si>
  <si>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</si>
  <si>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</si>
  <si>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</si>
  <si>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</si>
  <si>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</si>
  <si>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</si>
  <si>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</si>
  <si>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</si>
  <si>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</si>
  <si>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</si>
  <si>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</si>
  <si>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</si>
  <si>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</si>
  <si>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</si>
  <si>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</si>
  <si>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</si>
  <si>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</si>
  <si>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</si>
  <si>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</si>
  <si>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</si>
  <si>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</si>
  <si>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</si>
  <si>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</si>
  <si>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</si>
  <si>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</si>
  <si>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</si>
  <si>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</si>
  <si>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</si>
  <si>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</si>
  <si>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</si>
  <si>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</si>
  <si>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</si>
  <si>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</si>
  <si>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</si>
  <si>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</si>
  <si>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</si>
  <si>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</si>
  <si>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</si>
  <si>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</si>
  <si>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</si>
  <si>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</si>
  <si>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</si>
  <si>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</si>
  <si>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</si>
  <si>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</si>
  <si>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</si>
  <si>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</si>
  <si>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</si>
  <si>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</si>
  <si>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</si>
  <si>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</si>
  <si>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</si>
  <si>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</si>
  <si>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</si>
  <si>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</si>
  <si>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</si>
  <si>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</si>
  <si>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</si>
  <si>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</si>
  <si>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</si>
  <si>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</si>
  <si>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</si>
  <si>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</si>
  <si>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</si>
  <si>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</si>
  <si>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</si>
  <si>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</si>
  <si>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</si>
  <si>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</si>
  <si>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</si>
  <si>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</si>
  <si>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</si>
  <si>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</si>
  <si>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</si>
  <si>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</si>
  <si>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</si>
  <si>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</si>
  <si>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</si>
  <si>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</si>
  <si>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</si>
  <si>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</si>
  <si>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</si>
  <si>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</si>
  <si>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</si>
  <si>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</si>
  <si>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</si>
  <si>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</si>
  <si>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</si>
  <si>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</si>
  <si>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</si>
  <si>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</si>
  <si>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</si>
  <si>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</si>
  <si>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</si>
  <si>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</si>
  <si>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</si>
  <si>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</si>
  <si>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</si>
  <si>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</si>
  <si>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</si>
  <si>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</si>
  <si>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</si>
  <si>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</si>
  <si>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</si>
  <si>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</si>
  <si>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</si>
  <si>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</si>
  <si>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</si>
  <si>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</si>
  <si>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</si>
  <si>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</si>
  <si>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</si>
  <si>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</si>
  <si>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</si>
  <si>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</si>
  <si>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</si>
  <si>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</si>
  <si>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</si>
  <si>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</si>
  <si>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</si>
  <si>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</si>
  <si>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</si>
  <si>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</si>
  <si>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</si>
  <si>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</si>
  <si>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</si>
  <si>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</si>
  <si>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</si>
  <si>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</si>
  <si>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</si>
  <si>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</si>
  <si>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</si>
  <si>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</si>
  <si>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</si>
  <si>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</si>
  <si>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</si>
  <si>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</si>
  <si>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</si>
  <si>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</si>
  <si>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</si>
  <si>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</si>
  <si>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</si>
  <si>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</si>
  <si>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</si>
  <si>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</si>
  <si>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</si>
  <si>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</si>
  <si>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</si>
  <si>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</si>
  <si>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</si>
  <si>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</si>
  <si>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</si>
  <si>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</si>
  <si>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</si>
  <si>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</si>
  <si>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</si>
  <si>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</si>
  <si>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</si>
  <si>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</si>
  <si>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</si>
  <si>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</si>
  <si>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</si>
  <si>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</si>
  <si>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</si>
  <si>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</si>
  <si>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</si>
  <si>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</si>
  <si>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</si>
  <si>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</si>
  <si>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</si>
  <si>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</si>
  <si>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</si>
  <si>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</si>
  <si>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</si>
  <si>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</si>
  <si>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</si>
  <si>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</si>
  <si>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</si>
  <si>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</si>
  <si>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</si>
  <si>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</si>
  <si>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</si>
  <si>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</si>
  <si>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</si>
  <si>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</si>
  <si>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</si>
  <si>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</si>
  <si>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</si>
  <si>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</si>
  <si>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</si>
  <si>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</si>
  <si>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</si>
  <si>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</si>
  <si>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</si>
  <si>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</si>
  <si>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</si>
  <si>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</si>
  <si>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</si>
  <si>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</si>
  <si>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</si>
  <si>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</si>
  <si>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</si>
  <si>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</si>
  <si>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</si>
  <si>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</si>
  <si>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</si>
  <si>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</si>
  <si>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</si>
  <si>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</si>
  <si>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</si>
  <si>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</si>
  <si>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</si>
  <si>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</si>
  <si>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</si>
  <si>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</si>
  <si>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</si>
  <si>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</si>
  <si>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</si>
  <si>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</si>
  <si>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</si>
  <si>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</si>
  <si>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</si>
  <si>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</si>
  <si>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</si>
  <si>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</si>
  <si>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</si>
  <si>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</si>
  <si>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</si>
  <si>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</si>
  <si>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</si>
  <si>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</si>
  <si>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</si>
  <si>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</si>
  <si>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</si>
  <si>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</si>
  <si>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</si>
  <si>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</si>
  <si>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</si>
  <si>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</si>
  <si>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</si>
  <si>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</si>
  <si>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</si>
  <si>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</si>
  <si>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</si>
  <si>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</si>
  <si>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</si>
  <si>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</si>
  <si>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</si>
  <si>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</si>
  <si>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</si>
  <si>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</si>
  <si>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</si>
  <si>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</si>
  <si>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</si>
  <si>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</si>
  <si>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</si>
  <si>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</si>
  <si>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</si>
  <si>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</si>
  <si>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</si>
  <si>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</si>
  <si>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</si>
  <si>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</si>
  <si>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</si>
  <si>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</si>
  <si>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</si>
  <si>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</si>
  <si>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</si>
  <si>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</si>
  <si>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</si>
  <si>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</si>
  <si>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</si>
  <si>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</si>
  <si>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</si>
  <si>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</si>
  <si>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</si>
  <si>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</si>
  <si>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</si>
  <si>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</si>
  <si>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</si>
  <si>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</si>
  <si>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</si>
  <si>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</si>
  <si>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</si>
  <si>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</si>
  <si>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</si>
  <si>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</si>
  <si>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</si>
  <si>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</si>
  <si>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</si>
  <si>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</si>
  <si>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</si>
  <si>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</si>
  <si>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</si>
  <si>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</si>
  <si>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</si>
  <si>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</si>
  <si>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</si>
  <si>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</si>
  <si>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</si>
  <si>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</si>
  <si>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</si>
  <si>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</si>
  <si>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</si>
  <si>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</si>
  <si>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</si>
  <si>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</si>
  <si>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</si>
  <si>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</si>
  <si>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</si>
  <si>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</si>
  <si>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</si>
  <si>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</si>
  <si>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</si>
  <si>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</si>
  <si>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</si>
  <si>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</si>
  <si>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</si>
  <si>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</si>
  <si>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</si>
  <si>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</si>
  <si>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</si>
  <si>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</si>
  <si>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</si>
  <si>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</si>
  <si>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</si>
  <si>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</si>
  <si>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</si>
  <si>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</si>
  <si>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</si>
  <si>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</si>
  <si>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</si>
  <si>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</si>
  <si>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</si>
  <si>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</si>
  <si>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</si>
  <si>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</si>
  <si>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</si>
  <si>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</si>
  <si>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</si>
  <si>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</si>
  <si>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</si>
  <si>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</si>
  <si>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</si>
  <si>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</si>
  <si>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</si>
  <si>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</si>
  <si>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</si>
  <si>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</si>
  <si>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</si>
  <si>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</si>
  <si>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</si>
  <si>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</si>
  <si>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</si>
  <si>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</si>
  <si>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</si>
  <si>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</si>
  <si>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</si>
  <si>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</si>
  <si>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</si>
  <si>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</si>
  <si>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</si>
  <si>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</si>
  <si>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</si>
  <si>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</si>
  <si>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</si>
  <si>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</si>
  <si>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</si>
  <si>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</si>
  <si>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</si>
  <si>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</si>
  <si>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</si>
  <si>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</si>
  <si>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</si>
  <si>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</si>
  <si>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</si>
  <si>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</si>
  <si>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</si>
  <si>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</si>
  <si>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</si>
  <si>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</si>
  <si>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</si>
  <si>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</si>
  <si>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</si>
  <si>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</si>
  <si>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</si>
  <si>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</si>
  <si>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</si>
  <si>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</si>
  <si>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</si>
  <si>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</si>
  <si>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</si>
  <si>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</si>
  <si>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</si>
  <si>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</si>
  <si>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</si>
  <si>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</si>
  <si>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</si>
  <si>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</si>
  <si>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</si>
  <si>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</si>
  <si>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</si>
  <si>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</si>
  <si>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</si>
  <si>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</si>
  <si>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</si>
  <si>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</si>
  <si>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</si>
  <si>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</si>
  <si>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</si>
  <si>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</si>
  <si>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</si>
  <si>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</si>
  <si>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</si>
  <si>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</si>
  <si>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</si>
  <si>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</si>
  <si>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</si>
  <si>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</si>
  <si>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</si>
  <si>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</si>
  <si>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</si>
  <si>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</si>
  <si>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</si>
  <si>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</si>
  <si>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</si>
  <si>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</si>
  <si>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</si>
  <si>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</si>
  <si>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</si>
  <si>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</si>
  <si>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</si>
  <si>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</si>
  <si>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</si>
  <si>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</si>
  <si>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</si>
  <si>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</si>
  <si>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</si>
  <si>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</si>
  <si>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</si>
  <si>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</si>
  <si>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</si>
  <si>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</si>
  <si>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</si>
  <si>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</si>
  <si>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</si>
  <si>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</si>
  <si>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</si>
  <si>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</si>
  <si>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</si>
  <si>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</si>
  <si>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</si>
  <si>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</si>
  <si>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</si>
  <si>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</si>
  <si>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</si>
  <si>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</si>
  <si>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</si>
  <si>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</si>
  <si>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</si>
  <si>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</si>
  <si>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</si>
  <si>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</si>
  <si>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</si>
  <si>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</si>
  <si>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</si>
  <si>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</si>
  <si>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</si>
  <si>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</si>
  <si>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</si>
  <si>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</si>
  <si>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</si>
  <si>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</si>
  <si>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</si>
  <si>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</si>
  <si>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</si>
  <si>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</si>
  <si>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</si>
  <si>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</si>
  <si>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</si>
  <si>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</si>
  <si>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</si>
  <si>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</si>
  <si>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</si>
  <si>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</si>
  <si>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</si>
  <si>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</si>
  <si>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</si>
  <si>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</si>
  <si>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</si>
  <si>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</si>
  <si>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</si>
  <si>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</si>
  <si>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</si>
  <si>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</si>
  <si>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</si>
  <si>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</si>
  <si>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</si>
  <si>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</si>
  <si>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</si>
  <si>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</si>
  <si>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</si>
  <si>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</si>
  <si>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</si>
  <si>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</si>
  <si>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</si>
  <si>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</si>
  <si>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</si>
  <si>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</si>
  <si>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</si>
  <si>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</si>
  <si>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</si>
  <si>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</si>
  <si>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</si>
  <si>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</si>
  <si>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</si>
  <si>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</si>
  <si>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</si>
  <si>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</si>
  <si>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</si>
  <si>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</si>
  <si>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</si>
  <si>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</si>
  <si>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</si>
  <si>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</si>
  <si>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</si>
  <si>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</si>
  <si>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</si>
  <si>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</si>
  <si>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</si>
  <si>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</si>
  <si>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</si>
  <si>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</si>
  <si>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</si>
  <si>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</si>
  <si>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</si>
  <si>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</si>
  <si>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</si>
  <si>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</si>
  <si>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</si>
  <si>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</si>
  <si>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</si>
  <si>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</si>
  <si>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</si>
  <si>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</si>
  <si>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</si>
  <si>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</si>
  <si>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</si>
  <si>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</si>
  <si>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</si>
  <si>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</si>
  <si>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</si>
  <si>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</si>
  <si>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</si>
  <si>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</si>
  <si>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</si>
  <si>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</si>
  <si>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</si>
  <si>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</si>
  <si>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</si>
  <si>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</si>
  <si>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</si>
  <si>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</si>
  <si>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</si>
  <si>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</si>
  <si>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</si>
  <si>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</si>
  <si>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</si>
  <si>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</si>
  <si>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</si>
  <si>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</si>
  <si>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</si>
  <si>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</si>
  <si>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</si>
  <si>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</si>
  <si>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</si>
  <si>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</si>
  <si>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</si>
  <si>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</si>
  <si>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</si>
  <si>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</si>
  <si>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</si>
  <si>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</si>
  <si>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</si>
  <si>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</si>
  <si>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</si>
  <si>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</si>
  <si>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</si>
  <si>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</si>
  <si>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</si>
  <si>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</si>
  <si>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</si>
  <si>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</si>
  <si>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</si>
  <si>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</si>
  <si>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</si>
  <si>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</si>
  <si>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</si>
  <si>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</si>
  <si>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</si>
  <si>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</si>
  <si>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</si>
  <si>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</si>
  <si>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</si>
  <si>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</si>
  <si>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</si>
  <si>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</si>
  <si>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</si>
  <si>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</si>
  <si>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</si>
  <si>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</si>
  <si>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</si>
  <si>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</si>
  <si>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</si>
  <si>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</si>
  <si>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</si>
  <si>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</si>
  <si>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</si>
  <si>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</si>
  <si>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</si>
  <si>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</si>
  <si>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</si>
  <si>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</si>
  <si>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</si>
  <si>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</si>
  <si>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</si>
  <si>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</si>
  <si>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</si>
  <si>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</si>
  <si>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</si>
  <si>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</si>
  <si>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</si>
  <si>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</si>
  <si>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</si>
  <si>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</si>
  <si>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</si>
  <si>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</si>
  <si>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</si>
  <si>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</si>
  <si>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</si>
  <si>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</si>
  <si>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</si>
  <si>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</si>
  <si>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</si>
  <si>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</si>
  <si>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</si>
  <si>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</si>
  <si>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</si>
  <si>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</si>
  <si>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</si>
  <si>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</si>
  <si>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</si>
  <si>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</si>
  <si>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</si>
  <si>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</si>
  <si>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</si>
  <si>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</si>
  <si>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</si>
  <si>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</si>
  <si>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</si>
  <si>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</si>
  <si>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</si>
  <si>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</si>
  <si>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</si>
  <si>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</si>
  <si>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</si>
  <si>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</si>
  <si>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</si>
  <si>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</si>
  <si>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</si>
  <si>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</si>
  <si>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</si>
  <si>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</si>
  <si>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</si>
  <si>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</si>
  <si>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</si>
  <si>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</si>
  <si>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</si>
  <si>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</si>
  <si>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</si>
  <si>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</si>
  <si>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</si>
  <si>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</si>
  <si>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</si>
  <si>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</si>
  <si>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</si>
  <si>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</si>
  <si>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</si>
  <si>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</si>
  <si>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</si>
  <si>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</si>
  <si>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</si>
  <si>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</si>
  <si>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</si>
  <si>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</si>
  <si>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</si>
  <si>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</si>
  <si>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</si>
  <si>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</si>
  <si>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</si>
  <si>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</si>
  <si>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</si>
  <si>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</si>
  <si>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</si>
  <si>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</si>
  <si>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</si>
  <si>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</si>
  <si>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</si>
  <si>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</si>
  <si>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</si>
  <si>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</si>
  <si>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</si>
  <si>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</si>
  <si>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</si>
  <si>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</si>
  <si>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</si>
  <si>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</si>
  <si>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</si>
  <si>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</si>
  <si>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</si>
  <si>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</si>
  <si>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</si>
  <si>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</si>
  <si>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</si>
  <si>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</si>
  <si>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</si>
  <si>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</si>
  <si>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</si>
  <si>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</si>
  <si>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</si>
  <si>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</si>
  <si>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</si>
  <si>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</si>
  <si>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</si>
  <si>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</si>
  <si>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</si>
  <si>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</si>
  <si>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</si>
  <si>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</si>
  <si>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</si>
  <si>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</si>
  <si>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</si>
  <si>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</si>
  <si>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</si>
  <si>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</si>
  <si>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</si>
  <si>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</si>
  <si>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</si>
  <si>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</si>
  <si>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</si>
  <si>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</si>
  <si>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</si>
  <si>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</si>
  <si>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</si>
  <si>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</si>
  <si>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</si>
  <si>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</si>
  <si>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</si>
  <si>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</si>
  <si>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</si>
  <si>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</si>
  <si>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</si>
  <si>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</si>
  <si>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</si>
  <si>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</si>
  <si>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</si>
  <si>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</si>
  <si>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</si>
  <si>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</si>
  <si>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</si>
  <si>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</si>
  <si>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</si>
  <si>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</si>
  <si>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</si>
  <si>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</si>
  <si>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</si>
  <si>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</si>
  <si>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</si>
  <si>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</si>
  <si>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</si>
  <si>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</si>
  <si>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</si>
  <si>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</si>
  <si>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</si>
  <si>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</si>
  <si>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</si>
  <si>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</si>
  <si>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</si>
  <si>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</si>
  <si>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</si>
  <si>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</si>
  <si>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</si>
  <si>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</si>
  <si>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</si>
  <si>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</si>
  <si>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</si>
  <si>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</si>
  <si>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</si>
  <si>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</si>
  <si>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</si>
  <si>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</si>
  <si>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</si>
  <si>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</si>
  <si>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</si>
  <si>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</si>
  <si>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</si>
  <si>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</si>
  <si>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</si>
  <si>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</si>
  <si>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</si>
  <si>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</si>
  <si>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</si>
  <si>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</si>
  <si>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</si>
  <si>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</si>
  <si>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</si>
  <si>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</si>
  <si>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</si>
  <si>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</si>
  <si>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</si>
  <si>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</si>
  <si>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</si>
  <si>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</si>
  <si>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</si>
  <si>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</si>
  <si>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</si>
  <si>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</si>
  <si>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</si>
  <si>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</si>
  <si>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</si>
  <si>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</si>
  <si>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</si>
  <si>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</si>
  <si>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</si>
  <si>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</si>
  <si>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</si>
  <si>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</si>
  <si>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</si>
  <si>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</si>
  <si>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</si>
  <si>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</si>
  <si>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</si>
  <si>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</si>
  <si>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</si>
  <si>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</si>
  <si>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</si>
  <si>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</si>
  <si>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</si>
  <si>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</si>
  <si>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</si>
  <si>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</si>
  <si>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</si>
  <si>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</si>
  <si>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</si>
  <si>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</si>
  <si>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</si>
  <si>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</si>
  <si>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</si>
  <si>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</si>
  <si>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</si>
  <si>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</si>
  <si>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</si>
  <si>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</si>
  <si>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</si>
  <si>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</si>
  <si>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</si>
  <si>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</si>
  <si>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</si>
  <si>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</si>
  <si>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</si>
  <si>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</si>
  <si>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</si>
  <si>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</si>
  <si>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</si>
  <si>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</si>
  <si>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</si>
  <si>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</si>
  <si>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</si>
  <si>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</si>
  <si>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</si>
  <si>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</si>
  <si>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</si>
  <si>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</si>
  <si>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</si>
  <si>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</si>
  <si>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</si>
  <si>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</si>
  <si>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</si>
  <si>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</si>
  <si>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</si>
  <si>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</si>
  <si>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</si>
  <si>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</si>
  <si>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</si>
  <si>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</si>
  <si>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</si>
  <si>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</si>
  <si>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</si>
  <si>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</si>
  <si>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</si>
  <si>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</si>
  <si>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</si>
  <si>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</si>
  <si>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</si>
  <si>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</si>
  <si>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</si>
  <si>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</si>
  <si>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</si>
  <si>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</si>
  <si>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</si>
  <si>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</si>
  <si>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</si>
  <si>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</si>
  <si>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</si>
  <si>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</si>
  <si>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</si>
  <si>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</si>
  <si>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</si>
  <si>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</si>
  <si>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</si>
  <si>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</si>
  <si>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</si>
  <si>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</si>
  <si>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</si>
  <si>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</si>
  <si>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</si>
  <si>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</si>
  <si>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</si>
  <si>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</si>
  <si>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</si>
  <si>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</si>
  <si>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</si>
  <si>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</si>
  <si>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</si>
  <si>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</si>
  <si>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</si>
  <si>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</si>
  <si>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</si>
  <si>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</si>
  <si>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</si>
  <si>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</si>
  <si>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</si>
  <si>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</si>
  <si>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</si>
  <si>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</si>
  <si>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</si>
  <si>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</si>
  <si>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</si>
  <si>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</si>
  <si>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</si>
  <si>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</si>
  <si>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</si>
  <si>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</si>
  <si>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</si>
  <si>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</si>
  <si>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</si>
  <si>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</si>
  <si>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</si>
  <si>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</si>
  <si>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</si>
  <si>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</si>
  <si>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</si>
  <si>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</si>
  <si>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</si>
  <si>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</si>
  <si>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</si>
  <si>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</si>
  <si>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</si>
  <si>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</si>
  <si>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</si>
  <si>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</si>
  <si>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</si>
  <si>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</si>
  <si>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</si>
  <si>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</si>
  <si>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</si>
  <si>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</si>
  <si>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</si>
  <si>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</si>
  <si>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</si>
  <si>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</si>
  <si>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</si>
  <si>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</si>
  <si>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</si>
  <si>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</si>
  <si>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</si>
  <si>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</si>
  <si>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</si>
  <si>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</si>
  <si>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</si>
  <si>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</si>
  <si>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</si>
  <si>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</si>
  <si>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</si>
  <si>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</si>
  <si>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</si>
  <si>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</si>
  <si>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</si>
  <si>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</si>
  <si>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</si>
  <si>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</si>
  <si>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</si>
  <si>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</si>
  <si>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</si>
  <si>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</si>
  <si>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</si>
  <si>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</si>
  <si>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</si>
  <si>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</si>
  <si>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</si>
  <si>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</si>
  <si>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</si>
  <si>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</si>
  <si>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</si>
  <si>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</si>
  <si>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</si>
  <si>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</si>
  <si>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</si>
  <si>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</si>
  <si>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</si>
  <si>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</si>
  <si>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</si>
  <si>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</si>
  <si>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</si>
  <si>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</si>
  <si>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</si>
  <si>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</si>
  <si>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</si>
  <si>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</si>
  <si>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</si>
  <si>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</si>
  <si>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</si>
  <si>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</si>
  <si>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</si>
  <si>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</si>
  <si>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</si>
  <si>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</si>
  <si>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</si>
  <si>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</si>
  <si>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</si>
  <si>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</si>
  <si>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</si>
  <si>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</si>
  <si>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</si>
  <si>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</si>
  <si>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</si>
  <si>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</si>
  <si>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</si>
  <si>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</si>
  <si>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</si>
  <si>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</si>
  <si>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</si>
  <si>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</si>
  <si>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</si>
  <si>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</si>
  <si>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</si>
  <si>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</si>
  <si>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</si>
  <si>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</si>
  <si>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</si>
  <si>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</si>
  <si>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</si>
  <si>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</si>
  <si>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</si>
  <si>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</si>
  <si>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</si>
  <si>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</si>
  <si>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</si>
  <si>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</si>
  <si>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</si>
  <si>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</si>
  <si>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</si>
  <si>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</si>
  <si>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</si>
  <si>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</si>
  <si>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</si>
  <si>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</si>
  <si>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</si>
  <si>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</si>
  <si>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</si>
  <si>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</si>
  <si>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</si>
  <si>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</si>
  <si>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</si>
  <si>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</si>
  <si>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</si>
  <si>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</si>
  <si>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</si>
  <si>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</si>
  <si>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</si>
  <si>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</si>
  <si>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</si>
  <si>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</si>
  <si>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</si>
  <si>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</si>
  <si>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</si>
  <si>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</si>
  <si>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</si>
  <si>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</si>
  <si>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</si>
  <si>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</si>
  <si>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</si>
  <si>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</si>
  <si>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</si>
  <si>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</si>
  <si>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</si>
  <si>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</si>
  <si>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</si>
  <si>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</si>
  <si>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</si>
  <si>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</si>
  <si>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</si>
  <si>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</si>
  <si>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</si>
  <si>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</si>
  <si>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</si>
  <si>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</si>
  <si>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</si>
  <si>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</si>
  <si>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</si>
  <si>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</si>
  <si>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</si>
  <si>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</si>
  <si>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</si>
  <si>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</si>
  <si>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</si>
  <si>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</si>
  <si>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</si>
  <si>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</si>
  <si>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</si>
  <si>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</si>
  <si>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</si>
  <si>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</si>
  <si>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</si>
  <si>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</si>
  <si>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</si>
  <si>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</si>
  <si>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</si>
  <si>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</si>
  <si>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</si>
  <si>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</si>
  <si>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</si>
  <si>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</si>
  <si>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</si>
  <si>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</si>
  <si>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</si>
  <si>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</si>
  <si>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</si>
  <si>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</si>
  <si>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</si>
  <si>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</si>
  <si>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</si>
  <si>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</si>
  <si>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</si>
  <si>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</si>
  <si>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</si>
  <si>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</si>
  <si>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</si>
  <si>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</si>
  <si>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</si>
  <si>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</si>
  <si>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</si>
  <si>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</si>
  <si>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</si>
  <si>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</si>
  <si>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</si>
  <si>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</si>
  <si>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</si>
  <si>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</si>
  <si>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</si>
  <si>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</si>
  <si>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</si>
  <si>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</si>
  <si>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</si>
  <si>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</si>
  <si>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</si>
  <si>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</si>
  <si>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</si>
  <si>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</si>
  <si>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</si>
  <si>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</si>
  <si>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</si>
  <si>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</si>
  <si>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</si>
  <si>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</si>
  <si>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</si>
  <si>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</si>
  <si>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</si>
  <si>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</si>
  <si>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</si>
  <si>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</si>
  <si>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</si>
  <si>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</si>
  <si>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</si>
  <si>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</si>
  <si>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</si>
  <si>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</si>
  <si>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</si>
  <si>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</si>
  <si>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</si>
  <si>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</si>
  <si>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</si>
  <si>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</si>
  <si>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</si>
  <si>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</si>
  <si>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</si>
  <si>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</si>
  <si>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</si>
  <si>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</si>
  <si>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</si>
  <si>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</si>
  <si>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</si>
  <si>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</si>
  <si>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</si>
  <si>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</si>
  <si>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</si>
  <si>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</si>
  <si>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</si>
  <si>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</si>
  <si>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</si>
  <si>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</si>
  <si>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</si>
  <si>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</si>
  <si>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</si>
  <si>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</si>
  <si>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</si>
  <si>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</si>
  <si>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</si>
  <si>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</si>
  <si>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</si>
  <si>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</si>
  <si>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</si>
  <si>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</si>
  <si>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</si>
  <si>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</si>
  <si>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</si>
  <si>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</si>
  <si>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</si>
  <si>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</si>
  <si>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</si>
  <si>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</si>
  <si>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</si>
  <si>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</si>
  <si>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</si>
  <si>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</si>
  <si>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</si>
  <si>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</si>
  <si>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</si>
  <si>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</si>
  <si>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</si>
  <si>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</si>
  <si>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</si>
  <si>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</si>
  <si>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</si>
  <si>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</si>
  <si>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</si>
  <si>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</si>
  <si>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</si>
  <si>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</si>
  <si>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</si>
  <si>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</si>
  <si>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</si>
  <si>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</si>
  <si>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</si>
  <si>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</si>
  <si>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</si>
  <si>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</si>
  <si>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</si>
  <si>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</si>
  <si>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</si>
  <si>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</si>
  <si>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</si>
  <si>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</si>
  <si>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</si>
  <si>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</si>
  <si>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</si>
  <si>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</si>
  <si>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</si>
  <si>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</si>
  <si>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</si>
  <si>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</si>
  <si>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</si>
  <si>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</si>
  <si>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</si>
  <si>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</si>
  <si>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</si>
  <si>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</si>
  <si>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</si>
  <si>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</si>
  <si>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</si>
  <si>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</si>
  <si>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</si>
  <si>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</si>
  <si>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</si>
  <si>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</si>
  <si>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</si>
  <si>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</si>
  <si>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</si>
  <si>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</si>
  <si>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</si>
  <si>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</si>
  <si>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</si>
  <si>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</si>
  <si>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</si>
  <si>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</si>
  <si>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</si>
  <si>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</si>
  <si>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</si>
  <si>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</si>
  <si>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</si>
  <si>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</si>
  <si>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</si>
  <si>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</si>
  <si>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</si>
  <si>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</si>
  <si>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</si>
  <si>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</si>
  <si>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</si>
  <si>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</si>
  <si>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</si>
  <si>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</si>
  <si>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</si>
  <si>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</si>
  <si>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</si>
  <si>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</si>
  <si>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</si>
  <si>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</si>
  <si>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</si>
  <si>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</si>
  <si>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</si>
  <si>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</si>
  <si>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</si>
  <si>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</si>
  <si>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</si>
  <si>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</si>
  <si>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</si>
  <si>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</si>
  <si>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</si>
  <si>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</si>
  <si>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</si>
  <si>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</si>
  <si>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</si>
  <si>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</si>
  <si>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</si>
  <si>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</si>
  <si>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</si>
  <si>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</si>
  <si>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</si>
  <si>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</si>
  <si>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</si>
  <si>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</si>
  <si>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</si>
  <si>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</si>
  <si>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</si>
  <si>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</si>
  <si>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</si>
  <si>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</si>
  <si>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</si>
  <si>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</si>
  <si>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</si>
  <si>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</si>
  <si>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</si>
  <si>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</si>
  <si>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</si>
  <si>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</si>
  <si>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</si>
  <si>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</si>
  <si>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</si>
  <si>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</si>
  <si>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</si>
  <si>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</si>
  <si>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</si>
  <si>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</si>
  <si>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</si>
  <si>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</si>
  <si>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</si>
  <si>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</si>
  <si>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</si>
  <si>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</si>
  <si>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</si>
  <si>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</si>
  <si>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</si>
  <si>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</si>
  <si>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</si>
  <si>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</si>
  <si>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</si>
  <si>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</si>
  <si>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</si>
  <si>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</si>
  <si>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</si>
  <si>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</si>
  <si>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</si>
  <si>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</si>
  <si>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</si>
  <si>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</si>
  <si>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</si>
  <si>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</si>
  <si>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</si>
  <si>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</si>
  <si>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</si>
  <si>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</si>
  <si>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</si>
  <si>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</si>
  <si>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</si>
  <si>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</si>
  <si>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</si>
  <si>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</si>
  <si>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</si>
  <si>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</si>
  <si>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</si>
  <si>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</si>
  <si>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</si>
  <si>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</si>
  <si>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</si>
  <si>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</si>
  <si>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</si>
  <si>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</si>
  <si>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</si>
  <si>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</si>
  <si>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</si>
  <si>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</si>
  <si>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</si>
  <si>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</si>
  <si>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</si>
  <si>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</si>
  <si>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</si>
  <si>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</si>
  <si>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</si>
  <si>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</si>
  <si>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</si>
  <si>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</si>
  <si>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</si>
  <si>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</si>
  <si>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</si>
  <si>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</si>
  <si>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</si>
  <si>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</si>
  <si>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</si>
  <si>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</si>
  <si>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</si>
  <si>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</si>
  <si>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</si>
  <si>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</si>
  <si>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</si>
  <si>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</si>
  <si>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</si>
  <si>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</si>
  <si>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</si>
  <si>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</si>
  <si>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</si>
  <si>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</si>
  <si>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</si>
  <si>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</si>
  <si>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</si>
  <si>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</si>
  <si>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</si>
  <si>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</si>
  <si>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</si>
  <si>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</si>
  <si>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</si>
  <si>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</si>
  <si>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</si>
  <si>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</si>
  <si>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</si>
  <si>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</si>
  <si>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</si>
  <si>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</si>
  <si>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</si>
  <si>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</si>
  <si>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</si>
  <si>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</si>
  <si>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</si>
  <si>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</si>
  <si>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</si>
  <si>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</si>
  <si>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</si>
  <si>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</si>
  <si>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</si>
  <si>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</si>
  <si>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</si>
  <si>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</si>
  <si>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</si>
  <si>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</si>
  <si>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</si>
  <si>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</si>
  <si>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</si>
  <si>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</si>
  <si>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</si>
  <si>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</si>
  <si>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</si>
  <si>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</si>
  <si>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</si>
  <si>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</si>
  <si>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</si>
  <si>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</si>
  <si>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</si>
  <si>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</si>
  <si>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</si>
  <si>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</si>
  <si>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</si>
  <si>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</si>
  <si>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</si>
  <si>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</si>
  <si>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</si>
  <si>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</si>
  <si>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</si>
  <si>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</si>
  <si>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</si>
  <si>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</si>
  <si>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</si>
  <si>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</si>
  <si>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</si>
  <si>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</si>
  <si>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</si>
  <si>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</si>
  <si>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</si>
  <si>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</si>
  <si>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</si>
  <si>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</si>
  <si>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</si>
  <si>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</si>
  <si>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</si>
  <si>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</si>
  <si>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</si>
  <si>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</si>
  <si>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</si>
  <si>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</si>
  <si>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</si>
  <si>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</si>
  <si>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</si>
  <si>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</si>
  <si>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</si>
  <si>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</si>
  <si>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</si>
  <si>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</si>
  <si>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</si>
  <si>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</si>
  <si>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</si>
  <si>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</si>
  <si>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</si>
  <si>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</si>
  <si>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</si>
  <si>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</si>
  <si>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</si>
  <si>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</si>
  <si>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</si>
  <si>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</si>
  <si>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</si>
  <si>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</si>
  <si>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</si>
  <si>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</si>
  <si>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</si>
  <si>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</si>
  <si>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</si>
  <si>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</si>
  <si>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</si>
  <si>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</si>
  <si>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</si>
  <si>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</si>
  <si>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</si>
  <si>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</si>
  <si>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</si>
  <si>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</si>
  <si>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</si>
  <si>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</si>
  <si>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</si>
  <si>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</si>
  <si>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</si>
  <si>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</si>
  <si>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</si>
  <si>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</si>
  <si>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</si>
  <si>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</si>
  <si>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</si>
  <si>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</si>
  <si>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</si>
  <si>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</si>
  <si>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</si>
  <si>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</si>
  <si>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</si>
  <si>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</si>
  <si>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</si>
  <si>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</si>
  <si>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</si>
  <si>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</si>
  <si>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</si>
  <si>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</si>
  <si>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</si>
  <si>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</si>
  <si>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</si>
  <si>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</si>
  <si>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</si>
  <si>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</si>
  <si>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</si>
  <si>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</si>
  <si>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</si>
  <si>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</si>
  <si>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</si>
  <si>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</si>
  <si>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</si>
  <si>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</si>
  <si>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</si>
  <si>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</si>
  <si>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</si>
  <si>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</si>
  <si>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</si>
  <si>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</si>
  <si>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</si>
  <si>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</si>
  <si>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</si>
  <si>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</si>
  <si>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</si>
  <si>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</si>
  <si>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</si>
  <si>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</si>
  <si>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</si>
  <si>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</si>
  <si>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</si>
  <si>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</si>
  <si>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</si>
  <si>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</si>
  <si>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</si>
  <si>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</si>
  <si>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</si>
  <si>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</si>
  <si>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</si>
  <si>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</si>
  <si>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</si>
  <si>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</si>
  <si>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</si>
  <si>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</si>
  <si>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</si>
  <si>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</si>
  <si>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</si>
  <si>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</si>
  <si>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</si>
  <si>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</si>
  <si>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</si>
  <si>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</si>
  <si>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</si>
  <si>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</si>
  <si>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</si>
  <si>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</si>
  <si>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</si>
  <si>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</si>
  <si>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</si>
  <si>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</si>
  <si>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</si>
  <si>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</si>
  <si>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</si>
  <si>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</si>
  <si>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</si>
  <si>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</si>
  <si>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</si>
  <si>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</si>
  <si>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</si>
  <si>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</si>
  <si>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</si>
  <si>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</si>
  <si>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</si>
  <si>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</si>
  <si>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</si>
  <si>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</si>
  <si>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</si>
  <si>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</si>
  <si>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</si>
  <si>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</si>
  <si>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</si>
  <si>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</si>
  <si>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</si>
  <si>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</si>
  <si>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</si>
  <si>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</si>
  <si>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</si>
  <si>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</si>
  <si>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</si>
  <si>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</si>
  <si>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</si>
  <si>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</si>
  <si>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</si>
  <si>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</si>
  <si>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</si>
  <si>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</si>
  <si>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</si>
  <si>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</si>
  <si>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</si>
  <si>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</si>
  <si>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</si>
  <si>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</si>
  <si>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</si>
  <si>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</si>
  <si>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</si>
  <si>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</si>
  <si>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</si>
  <si>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</si>
  <si>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</si>
  <si>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</si>
  <si>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</si>
  <si>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</si>
  <si>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</si>
  <si>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</si>
  <si>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</si>
  <si>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</si>
  <si>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</si>
  <si>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</si>
  <si>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</si>
  <si>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</si>
  <si>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</si>
  <si>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</si>
  <si>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</si>
  <si>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</si>
  <si>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</si>
  <si>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</si>
  <si>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</si>
  <si>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</si>
  <si>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</si>
  <si>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</si>
  <si>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</si>
  <si>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</si>
  <si>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</si>
  <si>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</si>
  <si>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</si>
  <si>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</si>
  <si>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</si>
  <si>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</si>
  <si>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</si>
  <si>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</si>
  <si>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</si>
  <si>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</si>
  <si>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</si>
  <si>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</si>
  <si>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</si>
  <si>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</si>
  <si>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</si>
  <si>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</si>
  <si>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</si>
  <si>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</si>
  <si>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</si>
  <si>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</si>
  <si>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</si>
  <si>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</si>
  <si>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</si>
  <si>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</si>
  <si>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</si>
  <si>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</si>
  <si>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</si>
  <si>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</si>
  <si>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</si>
  <si>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</si>
  <si>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</si>
  <si>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</si>
  <si>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</si>
  <si>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</si>
  <si>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</si>
  <si>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</si>
  <si>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</si>
  <si>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</si>
  <si>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</si>
  <si>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</si>
  <si>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</si>
  <si>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</si>
  <si>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</si>
  <si>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</si>
  <si>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</si>
  <si>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</si>
  <si>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</si>
  <si>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</si>
  <si>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</si>
  <si>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</si>
  <si>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</si>
  <si>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</si>
  <si>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</si>
  <si>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</si>
  <si>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</si>
  <si>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</si>
  <si>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</si>
  <si>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</si>
  <si>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</si>
  <si>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</si>
  <si>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</si>
  <si>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</si>
  <si>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</si>
  <si>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</si>
  <si>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</si>
  <si>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</si>
  <si>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</si>
  <si>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</si>
  <si>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</si>
  <si>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</si>
  <si>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</si>
  <si>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</si>
  <si>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</si>
  <si>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</si>
  <si>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</si>
  <si>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</si>
  <si>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</si>
  <si>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</si>
  <si>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</si>
  <si>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</si>
  <si>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</si>
  <si>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</si>
  <si>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</si>
  <si>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</si>
  <si>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</si>
  <si>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</si>
  <si>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</si>
  <si>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</si>
  <si>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</si>
  <si>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</si>
  <si>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</si>
  <si>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</si>
  <si>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</si>
  <si>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</si>
  <si>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</si>
  <si>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</si>
  <si>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</si>
  <si>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</si>
  <si>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</si>
  <si>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</si>
  <si>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</si>
  <si>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</si>
  <si>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</si>
  <si>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</si>
  <si>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</si>
  <si>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</si>
  <si>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</si>
  <si>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</si>
  <si>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</si>
  <si>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</si>
  <si>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</si>
  <si>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</si>
  <si>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</si>
  <si>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</si>
  <si>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</si>
  <si>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</si>
  <si>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</si>
  <si>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</si>
  <si>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</si>
  <si>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</si>
  <si>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</si>
  <si>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</si>
  <si>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</si>
  <si>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</si>
  <si>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</si>
  <si>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</si>
  <si>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</si>
  <si>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</si>
  <si>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</si>
  <si>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</si>
  <si>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</si>
  <si>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</si>
  <si>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</si>
  <si>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</si>
  <si>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</si>
  <si>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</si>
  <si>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</si>
  <si>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</si>
  <si>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</si>
  <si>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</si>
  <si>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</si>
  <si>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</si>
  <si>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</si>
  <si>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</si>
  <si>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</si>
  <si>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</si>
  <si>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</si>
  <si>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</si>
  <si>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</si>
  <si>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</si>
  <si>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</si>
  <si>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</si>
  <si>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</si>
  <si>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</si>
  <si>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</si>
  <si>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</si>
  <si>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</si>
  <si>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</si>
  <si>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</si>
  <si>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</si>
  <si>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</si>
  <si>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</si>
  <si>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</si>
  <si>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</si>
  <si>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</si>
  <si>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</si>
  <si>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</si>
  <si>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</si>
  <si>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</si>
  <si>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</si>
  <si>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</si>
  <si>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</si>
  <si>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</si>
  <si>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</si>
  <si>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</si>
  <si>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</si>
  <si>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</si>
  <si>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</si>
  <si>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</si>
  <si>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</si>
  <si>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</si>
  <si>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</si>
  <si>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</si>
  <si>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</si>
  <si>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</si>
  <si>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</si>
  <si>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</si>
  <si>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</si>
  <si>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</si>
  <si>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</si>
  <si>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</si>
  <si>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</si>
  <si>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</si>
  <si>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</si>
  <si>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</si>
  <si>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</si>
  <si>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</si>
  <si>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</si>
  <si>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</si>
  <si>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</si>
  <si>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</si>
  <si>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</si>
  <si>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</si>
  <si>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</si>
  <si>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</si>
  <si>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</si>
  <si>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</si>
  <si>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</si>
  <si>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</si>
  <si>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</si>
  <si>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</si>
  <si>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</si>
  <si>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</si>
  <si>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</si>
  <si>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</si>
  <si>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</si>
  <si>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</si>
  <si>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</si>
  <si>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</si>
  <si>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</si>
  <si>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</si>
  <si>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</si>
  <si>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</si>
  <si>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</si>
  <si>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</si>
  <si>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</si>
  <si>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</si>
  <si>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</si>
  <si>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</si>
  <si>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</si>
  <si>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</si>
  <si>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</si>
  <si>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</si>
  <si>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</si>
  <si>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</si>
  <si>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</si>
  <si>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</si>
  <si>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</si>
  <si>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</si>
  <si>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</si>
  <si>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</si>
  <si>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</si>
  <si>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</si>
  <si>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</si>
  <si>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</si>
  <si>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</si>
  <si>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</si>
  <si>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</si>
  <si>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</si>
  <si>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</si>
  <si>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</si>
  <si>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</si>
  <si>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</si>
  <si>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</si>
  <si>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</si>
  <si>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</si>
  <si>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</si>
  <si>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</si>
  <si>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</si>
  <si>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</si>
  <si>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</si>
  <si>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</si>
  <si>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</si>
  <si>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</si>
  <si>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</si>
  <si>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</si>
  <si>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</si>
  <si>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</si>
  <si>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</si>
  <si>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</si>
  <si>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</si>
  <si>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</si>
  <si>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</si>
  <si>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</si>
  <si>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</si>
  <si>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</si>
  <si>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</si>
  <si>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</si>
  <si>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</si>
  <si>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</si>
  <si>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</si>
  <si>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</si>
  <si>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</si>
  <si>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</si>
  <si>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</si>
  <si>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</si>
  <si>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</si>
  <si>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</si>
  <si>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</si>
  <si>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</si>
  <si>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</si>
  <si>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</si>
  <si>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</si>
  <si>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</si>
  <si>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</si>
  <si>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</si>
  <si>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</si>
  <si>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</si>
  <si>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</si>
  <si>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</si>
  <si>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</si>
  <si>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</si>
  <si>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</si>
  <si>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</si>
  <si>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</si>
  <si>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</si>
  <si>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</si>
  <si>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</si>
  <si>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</si>
  <si>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</si>
  <si>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</si>
  <si>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</si>
  <si>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</si>
  <si>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</si>
  <si>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</si>
  <si>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</si>
  <si>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</si>
  <si>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</si>
  <si>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</si>
  <si>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</si>
  <si>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</si>
  <si>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</si>
  <si>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</si>
  <si>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</si>
  <si>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</si>
  <si>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</si>
  <si>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</si>
  <si>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</si>
  <si>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</si>
  <si>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</si>
  <si>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</si>
  <si>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</si>
  <si>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</si>
  <si>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</si>
  <si>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</si>
  <si>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</si>
  <si>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</si>
  <si>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</si>
  <si>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</si>
  <si>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</si>
  <si>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</si>
  <si>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</si>
  <si>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</si>
  <si>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</si>
  <si>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</si>
  <si>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</si>
  <si>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</si>
  <si>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</si>
  <si>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</si>
  <si>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</si>
  <si>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</si>
  <si>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</si>
  <si>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</si>
  <si>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</si>
  <si>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</si>
  <si>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</si>
  <si>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</si>
  <si>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</si>
  <si>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</si>
  <si>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</si>
  <si>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</si>
  <si>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</si>
  <si>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</si>
  <si>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</si>
  <si>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</si>
  <si>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</si>
  <si>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</si>
  <si>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</si>
  <si>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</si>
  <si>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</si>
  <si>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</si>
  <si>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</si>
  <si>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</si>
  <si>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</si>
  <si>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</si>
  <si>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</si>
  <si>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</si>
  <si>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</si>
  <si>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</si>
  <si>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</si>
  <si>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</si>
  <si>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</si>
  <si>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</si>
  <si>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</si>
  <si>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</si>
  <si>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</si>
  <si>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</si>
  <si>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</si>
  <si>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</si>
  <si>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</si>
  <si>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</si>
  <si>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</si>
  <si>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</si>
  <si>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</si>
  <si>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</si>
  <si>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</si>
  <si>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</si>
  <si>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</si>
  <si>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</si>
  <si>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</si>
  <si>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</si>
  <si>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</si>
  <si>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</si>
  <si>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</si>
  <si>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</si>
  <si>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</si>
  <si>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</si>
  <si>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</si>
  <si>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</si>
  <si>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</si>
  <si>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</si>
  <si>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</si>
  <si>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</si>
  <si>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</si>
  <si>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</si>
  <si>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</si>
  <si>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</si>
  <si>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</si>
  <si>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</si>
  <si>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</si>
  <si>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</si>
  <si>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</si>
  <si>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</si>
  <si>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</si>
  <si>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</si>
  <si>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</si>
  <si>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</si>
  <si>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</si>
  <si>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</si>
  <si>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</si>
  <si>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</si>
  <si>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</si>
  <si>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</si>
  <si>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</si>
  <si>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</si>
  <si>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</si>
  <si>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</si>
  <si>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</si>
  <si>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</si>
  <si>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</si>
  <si>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</si>
  <si>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</si>
  <si>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</si>
  <si>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</si>
  <si>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</si>
  <si>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</si>
  <si>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</si>
  <si>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</si>
  <si>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</si>
  <si>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</si>
  <si>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</si>
  <si>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</si>
  <si>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</si>
  <si>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</si>
  <si>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</si>
  <si>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</si>
  <si>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</si>
  <si>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</si>
  <si>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</si>
  <si>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</si>
  <si>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</si>
  <si>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</si>
  <si>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</si>
  <si>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</si>
  <si>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</si>
  <si>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</si>
  <si>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</si>
  <si>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</si>
  <si>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</si>
  <si>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</si>
  <si>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</si>
  <si>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</si>
  <si>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</si>
  <si>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</si>
  <si>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</si>
  <si>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</si>
  <si>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</si>
  <si>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</si>
  <si>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</si>
  <si>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</si>
  <si>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</si>
  <si>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</si>
  <si>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</si>
  <si>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</si>
  <si>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</si>
  <si>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</si>
  <si>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</si>
  <si>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</si>
  <si>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</si>
  <si>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</si>
  <si>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</si>
  <si>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</si>
  <si>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</si>
  <si>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</si>
  <si>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</si>
  <si>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</si>
  <si>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</si>
  <si>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</si>
  <si>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</si>
  <si>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</si>
  <si>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</si>
  <si>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</si>
  <si>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</si>
  <si>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</si>
  <si>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</si>
  <si>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</si>
  <si>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</si>
  <si>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</si>
  <si>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</si>
  <si>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</si>
  <si>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</si>
  <si>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</si>
  <si>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</si>
  <si>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</si>
  <si>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</si>
  <si>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</si>
  <si>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</si>
  <si>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</si>
  <si>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</si>
  <si>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</si>
  <si>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</si>
  <si>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</si>
  <si>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</si>
  <si>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</si>
  <si>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</si>
  <si>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</si>
  <si>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</si>
  <si>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</si>
  <si>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</si>
  <si>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</si>
  <si>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</si>
  <si>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</si>
  <si>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</si>
  <si>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</si>
  <si>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</si>
  <si>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</si>
  <si>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</si>
  <si>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</si>
  <si>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</si>
  <si>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</si>
  <si>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</si>
  <si>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</si>
  <si>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</si>
  <si>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</si>
  <si>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</si>
  <si>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</si>
  <si>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</si>
  <si>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</si>
  <si>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</si>
  <si>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</si>
  <si>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</si>
  <si>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</si>
  <si>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</si>
  <si>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</si>
  <si>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</si>
  <si>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</si>
  <si>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</si>
  <si>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</si>
  <si>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</si>
  <si>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</si>
  <si>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</si>
  <si>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</si>
  <si>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</si>
  <si>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</si>
  <si>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</si>
  <si>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</si>
  <si>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</si>
  <si>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</si>
  <si>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</si>
  <si>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</si>
  <si>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</si>
  <si>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</si>
  <si>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</si>
  <si>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</si>
  <si>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</si>
  <si>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</si>
  <si>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</si>
  <si>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</si>
  <si>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</si>
  <si>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</si>
  <si>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</si>
  <si>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</si>
  <si>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</si>
  <si>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</si>
  <si>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</si>
  <si>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</si>
  <si>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</si>
  <si>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</si>
  <si>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</si>
  <si>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</si>
  <si>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</si>
  <si>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</si>
  <si>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</si>
  <si>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</si>
  <si>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</si>
  <si>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</si>
  <si>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</si>
  <si>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</si>
  <si>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</si>
  <si>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</si>
  <si>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</si>
  <si>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</si>
  <si>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</si>
  <si>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</si>
  <si>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</si>
  <si>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</si>
  <si>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</si>
  <si>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</si>
  <si>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</si>
  <si>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</si>
  <si>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</si>
  <si>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</si>
  <si>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</si>
  <si>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</si>
  <si>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</si>
  <si>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</si>
  <si>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</si>
  <si>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</si>
  <si>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</si>
  <si>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</si>
  <si>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</si>
  <si>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</si>
  <si>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</si>
  <si>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</si>
  <si>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</si>
  <si>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</si>
  <si>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</si>
  <si>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</si>
  <si>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</si>
  <si>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</si>
  <si>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</si>
  <si>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</si>
  <si>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</si>
  <si>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</si>
  <si>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</si>
  <si>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</si>
  <si>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</si>
  <si>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</si>
  <si>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</si>
  <si>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</si>
  <si>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</si>
  <si>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</si>
  <si>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</si>
  <si>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</si>
  <si>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</si>
  <si>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</si>
  <si>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</si>
  <si>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</si>
  <si>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</si>
  <si>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</si>
  <si>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</si>
  <si>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</si>
  <si>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</si>
  <si>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</si>
  <si>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</si>
  <si>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</si>
  <si>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</si>
  <si>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</si>
  <si>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</si>
  <si>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</si>
  <si>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</si>
  <si>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</si>
  <si>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</si>
  <si>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</si>
  <si>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</si>
  <si>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</si>
  <si>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</si>
  <si>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</si>
  <si>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</si>
  <si>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</si>
  <si>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</si>
  <si>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</si>
  <si>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</si>
  <si>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</si>
  <si>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</si>
  <si>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</si>
  <si>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</si>
  <si>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</si>
  <si>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</si>
  <si>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</si>
  <si>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</si>
  <si>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</si>
  <si>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</si>
  <si>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</si>
  <si>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</si>
  <si>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</si>
  <si>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</si>
  <si>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</si>
  <si>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</si>
  <si>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</si>
  <si>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</si>
  <si>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</si>
  <si>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</si>
  <si>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</si>
  <si>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</si>
  <si>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</si>
  <si>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</si>
  <si>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</si>
  <si>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</si>
  <si>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</si>
  <si>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</si>
  <si>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</si>
  <si>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</si>
  <si>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</si>
  <si>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</si>
  <si>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</si>
  <si>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</si>
  <si>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</si>
  <si>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</si>
  <si>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</si>
  <si>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</si>
  <si>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</si>
  <si>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</si>
  <si>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</si>
  <si>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</si>
  <si>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</si>
  <si>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</si>
  <si>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</si>
  <si>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</si>
  <si>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</si>
  <si>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</si>
  <si>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</si>
  <si>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</si>
  <si>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</si>
  <si>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</si>
  <si>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</si>
  <si>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</si>
  <si>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</si>
  <si>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</si>
  <si>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</si>
  <si>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</si>
  <si>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</si>
  <si>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</si>
  <si>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</si>
  <si>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</si>
  <si>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</si>
  <si>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</si>
  <si>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</si>
  <si>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</si>
  <si>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</si>
  <si>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</si>
  <si>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</si>
  <si>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</si>
  <si>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</si>
  <si>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</si>
  <si>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</si>
  <si>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</si>
  <si>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</si>
  <si>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</si>
  <si>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</si>
  <si>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</si>
  <si>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</si>
  <si>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</si>
  <si>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</si>
  <si>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</si>
  <si>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</si>
  <si>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</si>
  <si>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</si>
  <si>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</si>
  <si>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</si>
  <si>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</si>
  <si>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</si>
  <si>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</si>
  <si>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</si>
  <si>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</si>
  <si>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</si>
  <si>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</si>
  <si>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</si>
  <si>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</si>
  <si>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</si>
  <si>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</si>
  <si>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</si>
  <si>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</si>
  <si>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</si>
  <si>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</si>
  <si>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</si>
  <si>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</si>
  <si>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</si>
  <si>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</si>
  <si>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</si>
  <si>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</si>
  <si>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</si>
  <si>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</si>
  <si>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</si>
  <si>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</si>
  <si>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</si>
  <si>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</si>
  <si>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</si>
  <si>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</si>
  <si>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</si>
  <si>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</si>
  <si>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</si>
  <si>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</si>
  <si>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</si>
  <si>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</si>
  <si>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</si>
  <si>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</si>
  <si>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</si>
  <si>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</si>
  <si>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</si>
  <si>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</si>
  <si>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</si>
  <si>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</si>
  <si>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</si>
  <si>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</si>
  <si>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</si>
  <si>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</si>
  <si>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</si>
  <si>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</si>
  <si>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</si>
  <si>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</si>
  <si>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</si>
  <si>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</si>
  <si>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</si>
  <si>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</si>
  <si>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</si>
  <si>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</si>
  <si>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</si>
  <si>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</si>
  <si>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</si>
  <si>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</si>
  <si>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</si>
  <si>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</si>
  <si>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</si>
  <si>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</si>
  <si>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</si>
  <si>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</si>
  <si>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</si>
  <si>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</si>
  <si>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</si>
  <si>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</si>
  <si>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</si>
  <si>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</si>
  <si>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</si>
  <si>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</si>
  <si>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</si>
  <si>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</si>
  <si>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</si>
  <si>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</si>
  <si>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</si>
  <si>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</si>
  <si>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</si>
  <si>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</si>
  <si>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</si>
  <si>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</si>
  <si>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</si>
  <si>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</si>
  <si>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</si>
  <si>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</si>
  <si>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</si>
  <si>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</si>
  <si>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</si>
  <si>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</si>
  <si>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</si>
  <si>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</si>
  <si>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</si>
  <si>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</si>
  <si>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</si>
  <si>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</si>
  <si>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</si>
  <si>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</si>
  <si>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</si>
  <si>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</si>
  <si>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</si>
  <si>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</si>
  <si>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</si>
  <si>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</si>
  <si>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</si>
  <si>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</si>
  <si>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</si>
  <si>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</si>
  <si>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</si>
  <si>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</si>
  <si>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</si>
  <si>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</si>
  <si>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</si>
  <si>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</si>
  <si>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</si>
  <si>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</si>
  <si>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</si>
  <si>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</si>
  <si>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</si>
  <si>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</si>
  <si>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</si>
  <si>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</si>
  <si>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</si>
  <si>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</si>
  <si>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</si>
  <si>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</si>
  <si>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</si>
  <si>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</si>
  <si>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</si>
  <si>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</si>
  <si>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</si>
  <si>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</si>
  <si>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</si>
  <si>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</si>
  <si>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</si>
  <si>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</si>
  <si>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</si>
  <si>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</si>
  <si>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</si>
  <si>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</si>
  <si>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</si>
  <si>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</si>
  <si>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</si>
  <si>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</si>
  <si>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</si>
  <si>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</si>
  <si>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</si>
  <si>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</si>
  <si>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</si>
  <si>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</si>
  <si>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</si>
  <si>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</si>
  <si>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</si>
  <si>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</si>
  <si>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</si>
  <si>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</si>
  <si>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</si>
  <si>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</si>
  <si>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</si>
  <si>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</si>
  <si>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</si>
  <si>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</si>
  <si>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</si>
  <si>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</si>
  <si>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</si>
  <si>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</si>
  <si>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</si>
  <si>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</si>
  <si>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</si>
  <si>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</si>
  <si>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</si>
  <si>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</si>
  <si>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</si>
  <si>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</si>
  <si>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</si>
  <si>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</si>
  <si>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</si>
  <si>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</si>
  <si>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</si>
  <si>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</si>
  <si>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</si>
  <si>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</si>
  <si>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</si>
  <si>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</si>
  <si>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</si>
  <si>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</si>
  <si>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</si>
  <si>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</si>
  <si>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</si>
  <si>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</si>
  <si>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</si>
  <si>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</si>
  <si>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</si>
  <si>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</si>
  <si>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</si>
  <si>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</si>
  <si>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</si>
  <si>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</si>
  <si>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</si>
  <si>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</si>
  <si>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</si>
  <si>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</si>
  <si>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</si>
  <si>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</si>
  <si>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</si>
  <si>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</si>
  <si>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</si>
  <si>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</si>
  <si>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</si>
  <si>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</si>
  <si>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</si>
  <si>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</si>
  <si>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</si>
  <si>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</si>
  <si>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</si>
  <si>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</si>
  <si>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</si>
  <si>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</si>
  <si>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</si>
  <si>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</si>
  <si>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</si>
  <si>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</si>
  <si>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</si>
  <si>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</si>
  <si>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</si>
  <si>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</si>
  <si>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</si>
  <si>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</si>
  <si>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</si>
  <si>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</si>
  <si>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</si>
  <si>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</si>
  <si>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</si>
  <si>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</si>
  <si>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</si>
  <si>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</si>
  <si>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</si>
  <si>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</si>
  <si>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</si>
  <si>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</si>
  <si>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</si>
  <si>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</si>
  <si>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</si>
  <si>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</si>
  <si>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</si>
  <si>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</si>
  <si>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</si>
  <si>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</si>
  <si>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</si>
  <si>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</si>
  <si>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</si>
  <si>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</si>
  <si>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</si>
  <si>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</si>
  <si>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</si>
  <si>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</si>
  <si>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</si>
  <si>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</si>
  <si>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</si>
  <si>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</si>
  <si>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</si>
  <si>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</si>
  <si>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</si>
  <si>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</si>
  <si>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</si>
  <si>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</si>
  <si>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</si>
  <si>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</si>
  <si>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</si>
  <si>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</si>
  <si>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</si>
  <si>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</si>
  <si>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</si>
  <si>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</si>
  <si>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</si>
  <si>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</si>
  <si>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</si>
  <si>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</si>
  <si>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</si>
  <si>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</si>
  <si>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</si>
  <si>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</si>
  <si>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</si>
  <si>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</si>
  <si>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</si>
  <si>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</si>
  <si>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</si>
  <si>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</si>
  <si>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</si>
  <si>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</si>
  <si>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</si>
  <si>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</si>
  <si>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</si>
  <si>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</si>
  <si>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</si>
  <si>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</si>
  <si>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</si>
  <si>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</si>
  <si>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</si>
  <si>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</si>
  <si>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</si>
  <si>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</si>
  <si>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</si>
  <si>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</si>
  <si>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</si>
  <si>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</si>
  <si>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</si>
  <si>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</si>
  <si>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</si>
  <si>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</si>
  <si>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</si>
  <si>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</si>
  <si>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</si>
  <si>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</si>
  <si>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</si>
  <si>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</si>
  <si>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</si>
  <si>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</si>
  <si>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</si>
  <si>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</si>
  <si>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</si>
  <si>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</si>
  <si>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</si>
  <si>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</si>
  <si>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</si>
  <si>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</si>
  <si>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</si>
  <si>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</si>
  <si>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</si>
  <si>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</si>
  <si>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</si>
  <si>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</si>
  <si>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</si>
  <si>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</si>
  <si>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</si>
  <si>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</si>
  <si>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</si>
  <si>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</si>
  <si>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</si>
  <si>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</si>
  <si>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</si>
  <si>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</si>
  <si>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</si>
  <si>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</si>
  <si>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</si>
  <si>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</si>
  <si>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</si>
  <si>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</si>
  <si>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</si>
  <si>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</si>
  <si>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</si>
  <si>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</si>
  <si>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</si>
  <si>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</si>
  <si>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</si>
  <si>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</si>
  <si>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</si>
  <si>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</si>
  <si>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</si>
  <si>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</si>
  <si>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</si>
  <si>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</si>
  <si>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</si>
  <si>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</si>
  <si>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</si>
  <si>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</si>
  <si>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</si>
  <si>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</si>
  <si>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</si>
  <si>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</si>
  <si>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</si>
  <si>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</si>
  <si>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</si>
  <si>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</si>
  <si>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</si>
  <si>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</si>
  <si>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</si>
  <si>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</si>
  <si>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</si>
  <si>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</si>
  <si>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</si>
  <si>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</si>
  <si>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</si>
  <si>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</si>
  <si>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</si>
  <si>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</si>
  <si>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</si>
  <si>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</si>
  <si>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</si>
  <si>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</si>
  <si>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</si>
  <si>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</si>
  <si>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</si>
  <si>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</si>
  <si>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</si>
  <si>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</si>
  <si>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</si>
  <si>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</si>
  <si>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</si>
  <si>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</si>
  <si>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</si>
  <si>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</si>
  <si>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</si>
  <si>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</si>
  <si>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</si>
  <si>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</si>
  <si>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</si>
  <si>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</si>
  <si>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</si>
  <si>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</si>
  <si>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</si>
  <si>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</si>
  <si>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</si>
  <si>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</si>
  <si>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</si>
  <si>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</si>
  <si>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</si>
  <si>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</si>
  <si>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</si>
  <si>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</si>
  <si>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</si>
  <si>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</si>
  <si>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</si>
  <si>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</si>
  <si>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</si>
  <si>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</si>
  <si>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</si>
  <si>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</si>
  <si>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</si>
  <si>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</si>
  <si>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</si>
  <si>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</si>
  <si>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</si>
  <si>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</si>
  <si>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</si>
  <si>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</si>
  <si>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</si>
  <si>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</si>
  <si>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</si>
  <si>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</si>
  <si>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</si>
  <si>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</si>
  <si>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</si>
  <si>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</si>
  <si>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</si>
  <si>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</si>
  <si>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</si>
  <si>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</si>
  <si>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</si>
  <si>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</si>
  <si>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</si>
  <si>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</si>
  <si>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</si>
  <si>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</si>
  <si>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</si>
  <si>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</si>
  <si>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</si>
  <si>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</si>
  <si>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</si>
  <si>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</si>
  <si>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</si>
  <si>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</si>
  <si>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</si>
  <si>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</si>
  <si>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</si>
  <si>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</si>
  <si>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</si>
  <si>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</si>
  <si>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</si>
  <si>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</si>
  <si>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</si>
  <si>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</si>
  <si>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</si>
  <si>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</si>
  <si>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</si>
  <si>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</si>
  <si>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</si>
  <si>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</si>
  <si>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</si>
  <si>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</si>
  <si>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</si>
  <si>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</si>
  <si>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</si>
  <si>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</si>
  <si>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</si>
  <si>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</si>
  <si>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</si>
  <si>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</si>
  <si>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</si>
  <si>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</si>
  <si>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</si>
  <si>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</si>
  <si>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</si>
  <si>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</si>
  <si>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</si>
  <si>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</si>
  <si>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</si>
  <si>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</si>
  <si>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</si>
  <si>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</si>
  <si>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</si>
  <si>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</si>
  <si>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</si>
  <si>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</si>
  <si>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</si>
  <si>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</si>
  <si>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</si>
  <si>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</si>
  <si>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</si>
  <si>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</si>
  <si>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</si>
  <si>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</si>
  <si>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</si>
  <si>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</si>
  <si>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</si>
  <si>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</si>
  <si>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</si>
  <si>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</si>
  <si>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</si>
  <si>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</si>
  <si>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</si>
  <si>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</si>
  <si>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</si>
  <si>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</si>
  <si>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</si>
  <si>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</si>
  <si>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</si>
  <si>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</si>
  <si>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</si>
  <si>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</si>
  <si>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</si>
  <si>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</si>
  <si>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</si>
  <si>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</si>
  <si>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</si>
  <si>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</si>
  <si>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</si>
  <si>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</si>
  <si>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</si>
  <si>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</si>
  <si>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</si>
  <si>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</si>
  <si>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</si>
  <si>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</si>
  <si>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</si>
  <si>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</si>
  <si>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</si>
  <si>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</si>
  <si>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</si>
  <si>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</si>
  <si>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</si>
  <si>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</si>
  <si>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</si>
  <si>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</si>
  <si>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</si>
  <si>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</si>
  <si>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</si>
  <si>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</si>
  <si>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</si>
  <si>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</si>
  <si>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</si>
  <si>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</si>
  <si>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</si>
  <si>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</si>
  <si>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</si>
  <si>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</si>
  <si>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</si>
  <si>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</si>
  <si>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</si>
  <si>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</si>
  <si>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</si>
  <si>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</si>
  <si>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</si>
  <si>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</si>
  <si>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</si>
  <si>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</si>
  <si>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</si>
  <si>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</si>
  <si>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</si>
  <si>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</si>
  <si>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</si>
  <si>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</si>
  <si>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</si>
  <si>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</si>
  <si>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</si>
  <si>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</si>
  <si>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</si>
  <si>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</si>
  <si>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</si>
  <si>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</si>
  <si>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</si>
  <si>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</si>
  <si>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</si>
  <si>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</si>
  <si>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</si>
  <si>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</si>
  <si>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</si>
  <si>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</si>
  <si>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</si>
  <si>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</si>
  <si>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</si>
  <si>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</si>
  <si>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</si>
  <si>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</si>
  <si>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</si>
  <si>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</si>
  <si>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</si>
  <si>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</si>
  <si>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</si>
  <si>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</si>
  <si>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</si>
  <si>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</si>
  <si>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</si>
  <si>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</si>
  <si>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</si>
  <si>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</si>
  <si>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</si>
  <si>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</si>
  <si>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</si>
  <si>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</si>
  <si>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</si>
  <si>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</si>
  <si>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</si>
  <si>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</si>
  <si>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</si>
  <si>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</si>
  <si>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</si>
  <si>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</si>
  <si>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</si>
  <si>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</si>
  <si>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</si>
  <si>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</si>
  <si>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</si>
  <si>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</si>
  <si>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</si>
  <si>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</si>
  <si>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</si>
  <si>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</si>
  <si>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</si>
  <si>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</si>
  <si>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</si>
  <si>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</si>
  <si>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</si>
  <si>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</si>
  <si>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</si>
  <si>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</si>
  <si>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</si>
  <si>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</si>
  <si>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</si>
  <si>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</si>
  <si>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</si>
  <si>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</si>
  <si>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</si>
  <si>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</si>
  <si>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</si>
  <si>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</si>
  <si>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</si>
  <si>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</si>
  <si>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</si>
  <si>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</si>
  <si>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</si>
  <si>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</si>
  <si>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</si>
  <si>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</si>
  <si>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</si>
  <si>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</si>
  <si>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</si>
  <si>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</si>
  <si>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</si>
  <si>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</si>
  <si>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</si>
  <si>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</si>
  <si>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</si>
  <si>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</si>
  <si>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</si>
  <si>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</si>
  <si>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</si>
  <si>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</si>
  <si>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</si>
  <si>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</si>
  <si>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</si>
  <si>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</si>
  <si>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</si>
  <si>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</si>
  <si>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</si>
  <si>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</si>
  <si>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</si>
  <si>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</si>
  <si>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</si>
  <si>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</si>
  <si>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</si>
  <si>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</si>
  <si>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</si>
  <si>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</si>
  <si>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</si>
  <si>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</si>
  <si>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</si>
  <si>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</si>
  <si>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</si>
  <si>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</si>
  <si>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</si>
  <si>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</si>
  <si>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</si>
  <si>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</si>
  <si>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</si>
  <si>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</si>
  <si>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</si>
  <si>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</si>
  <si>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</si>
  <si>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</si>
  <si>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</si>
  <si>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</si>
  <si>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</si>
  <si>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</si>
  <si>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</si>
  <si>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</si>
  <si>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</si>
  <si>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</si>
  <si>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</si>
  <si>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</si>
  <si>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</si>
  <si>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</si>
  <si>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</si>
  <si>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</si>
  <si>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</si>
  <si>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</si>
  <si>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</si>
  <si>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</si>
  <si>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</si>
  <si>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</si>
  <si>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</si>
  <si>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</si>
  <si>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</si>
  <si>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</si>
  <si>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</si>
  <si>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</si>
  <si>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</si>
  <si>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</si>
  <si>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</si>
  <si>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</si>
  <si>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</si>
  <si>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</si>
  <si>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</si>
  <si>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</si>
  <si>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</si>
  <si>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</si>
  <si>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</si>
  <si>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</si>
  <si>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</si>
  <si>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</si>
  <si>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</si>
  <si>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</si>
  <si>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</si>
  <si>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</si>
  <si>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</si>
  <si>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</si>
  <si>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</si>
  <si>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</si>
  <si>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</si>
  <si>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</si>
  <si>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</si>
  <si>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</si>
  <si>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</si>
  <si>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</si>
  <si>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</si>
  <si>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</si>
  <si>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</si>
  <si>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</si>
  <si>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</si>
  <si>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</si>
  <si>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</si>
  <si>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</si>
  <si>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</si>
  <si>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</si>
  <si>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</si>
  <si>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</si>
  <si>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</si>
  <si>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</si>
  <si>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</si>
  <si>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</si>
  <si>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</si>
  <si>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</si>
  <si>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</si>
  <si>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</si>
  <si>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</si>
  <si>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</si>
  <si>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</si>
  <si>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</si>
  <si>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</si>
  <si>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</si>
  <si>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</si>
  <si>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</si>
  <si>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</si>
  <si>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</si>
  <si>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</si>
  <si>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</si>
  <si>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</si>
  <si>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</si>
  <si>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</si>
  <si>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</si>
  <si>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</si>
  <si>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</si>
  <si>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</si>
  <si>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</si>
  <si>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</si>
  <si>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</si>
  <si>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</si>
  <si>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</si>
  <si>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</si>
  <si>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</si>
  <si>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</si>
  <si>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</si>
  <si>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</si>
  <si>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</si>
  <si>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</si>
  <si>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</si>
  <si>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</si>
  <si>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</si>
  <si>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</si>
  <si>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</si>
  <si>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</si>
  <si>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</si>
  <si>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</si>
  <si>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</si>
  <si>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</si>
  <si>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</si>
  <si>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</si>
  <si>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</si>
  <si>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</si>
  <si>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</si>
  <si>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</si>
  <si>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</si>
  <si>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</si>
  <si>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</si>
  <si>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</si>
  <si>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</si>
  <si>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</si>
  <si>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</si>
  <si>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</si>
  <si>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</si>
  <si>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</si>
  <si>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</si>
  <si>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</si>
  <si>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</si>
  <si>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</si>
  <si>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</si>
  <si>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</si>
  <si>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</si>
  <si>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</si>
  <si>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</si>
  <si>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</si>
  <si>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</si>
  <si>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</si>
  <si>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</si>
  <si>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</si>
  <si>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</si>
  <si>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</si>
  <si>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</si>
  <si>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</si>
  <si>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</si>
  <si>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</si>
  <si>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</si>
  <si>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</si>
  <si>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</si>
  <si>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</si>
  <si>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</si>
  <si>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</si>
  <si>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</si>
  <si>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</si>
  <si>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</si>
  <si>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</si>
  <si>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</si>
  <si>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</si>
  <si>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</si>
  <si>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</si>
  <si>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</si>
  <si>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</si>
  <si>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</si>
  <si>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</si>
  <si>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</si>
  <si>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</si>
  <si>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</si>
  <si>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</si>
  <si>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</si>
  <si>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</si>
  <si>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</si>
  <si>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</si>
  <si>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</si>
  <si>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</si>
  <si>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</si>
  <si>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</si>
  <si>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</si>
  <si>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</si>
  <si>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</si>
  <si>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</si>
  <si>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</si>
  <si>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</si>
  <si>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</si>
  <si>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</si>
  <si>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</si>
  <si>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</si>
  <si>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</si>
  <si>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</si>
  <si>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</si>
  <si>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</si>
  <si>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</si>
  <si>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</si>
  <si>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</si>
  <si>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</si>
  <si>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</si>
  <si>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</si>
  <si>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</si>
  <si>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</si>
  <si>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</si>
  <si>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</si>
  <si>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</si>
  <si>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</si>
  <si>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</si>
  <si>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</si>
  <si>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</si>
  <si>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</si>
  <si>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</si>
  <si>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</si>
  <si>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</si>
  <si>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</si>
  <si>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</si>
  <si>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</si>
  <si>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</si>
  <si>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</si>
  <si>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</si>
  <si>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</si>
  <si>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</si>
  <si>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</si>
  <si>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</si>
  <si>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</si>
  <si>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</si>
  <si>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</si>
  <si>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</si>
  <si>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</si>
  <si>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</si>
  <si>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</si>
  <si>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</si>
  <si>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</si>
  <si>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</si>
  <si>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</si>
  <si>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</si>
  <si>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</si>
  <si>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</si>
  <si>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</si>
  <si>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</si>
  <si>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</si>
  <si>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</si>
  <si>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</si>
  <si>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</si>
  <si>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</si>
  <si>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</si>
  <si>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</si>
  <si>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</si>
  <si>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</si>
  <si>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</si>
  <si>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</si>
  <si>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</si>
  <si>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</si>
  <si>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</si>
  <si>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</si>
  <si>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</si>
  <si>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</si>
  <si>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</si>
  <si>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</si>
  <si>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</si>
  <si>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</si>
  <si>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</si>
  <si>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</si>
  <si>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</si>
  <si>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</si>
  <si>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</si>
  <si>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</si>
  <si>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</si>
  <si>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</si>
  <si>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</si>
  <si>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</si>
  <si>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</si>
  <si>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</si>
  <si>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</si>
  <si>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</si>
  <si>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</si>
  <si>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</si>
  <si>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</si>
  <si>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</si>
  <si>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</si>
  <si>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</si>
  <si>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</si>
  <si>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</si>
  <si>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</si>
  <si>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</si>
  <si>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</si>
  <si>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</si>
  <si>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</si>
  <si>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</si>
  <si>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</si>
  <si>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</si>
  <si>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</si>
  <si>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</si>
  <si>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</si>
  <si>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</si>
  <si>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</si>
  <si>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</si>
  <si>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</si>
  <si>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</si>
  <si>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</si>
  <si>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</si>
  <si>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</si>
  <si>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</si>
  <si>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</si>
  <si>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</si>
  <si>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</si>
  <si>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</si>
  <si>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</si>
  <si>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</si>
  <si>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</si>
  <si>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</si>
  <si>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</si>
  <si>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</si>
  <si>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</si>
  <si>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</si>
  <si>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</si>
  <si>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</si>
  <si>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</si>
  <si>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</si>
  <si>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</si>
  <si>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</si>
  <si>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</si>
  <si>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</si>
  <si>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</si>
  <si>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</si>
  <si>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</si>
  <si>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</si>
  <si>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</si>
  <si>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</si>
  <si>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</si>
  <si>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</si>
  <si>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</si>
  <si>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</si>
  <si>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</si>
  <si>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</si>
  <si>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</si>
  <si>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</si>
  <si>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</si>
  <si>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</si>
  <si>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</si>
  <si>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</si>
  <si>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</si>
  <si>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</si>
  <si>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</si>
  <si>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</si>
  <si>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</si>
  <si>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</si>
  <si>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</si>
  <si>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</si>
  <si>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</si>
  <si>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</si>
  <si>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</si>
  <si>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</si>
  <si>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</si>
  <si>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</si>
  <si>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</si>
  <si>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</si>
  <si>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</si>
  <si>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</si>
  <si>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</si>
  <si>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</si>
  <si>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</si>
  <si>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</si>
  <si>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</si>
  <si>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</si>
  <si>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</si>
  <si>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</si>
  <si>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</si>
  <si>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</si>
  <si>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</si>
  <si>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</si>
  <si>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</si>
  <si>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</si>
  <si>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</si>
  <si>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</si>
  <si>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</si>
  <si>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</si>
  <si>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</si>
  <si>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</si>
  <si>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</si>
  <si>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</si>
  <si>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</si>
  <si>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</si>
  <si>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</si>
  <si>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</si>
  <si>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</si>
  <si>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</si>
  <si>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</si>
  <si>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</si>
  <si>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</si>
  <si>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</si>
  <si>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</si>
  <si>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</si>
  <si>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</si>
  <si>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</si>
  <si>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</si>
  <si>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</si>
  <si>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</si>
  <si>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</si>
  <si>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</si>
  <si>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</si>
  <si>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</si>
  <si>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</si>
  <si>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</si>
  <si>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</si>
  <si>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</si>
  <si>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</si>
  <si>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</si>
  <si>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</si>
  <si>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</si>
  <si>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</si>
  <si>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</si>
  <si>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</si>
  <si>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</si>
  <si>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</si>
  <si>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</si>
  <si>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</si>
  <si>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</si>
  <si>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</si>
  <si>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</si>
  <si>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</si>
  <si>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</si>
  <si>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</si>
  <si>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</si>
  <si>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</si>
  <si>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</si>
  <si>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</si>
  <si>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</si>
  <si>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</si>
  <si>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</si>
  <si>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</si>
  <si>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</si>
  <si>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</si>
  <si>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</si>
  <si>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</si>
  <si>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</si>
  <si>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</si>
  <si>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</si>
  <si>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</si>
  <si>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</si>
  <si>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</si>
  <si>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</si>
  <si>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</si>
  <si>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</si>
  <si>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</si>
  <si>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</si>
  <si>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</si>
  <si>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</si>
  <si>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</si>
  <si>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</si>
  <si>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</si>
  <si>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</si>
  <si>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</si>
  <si>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</si>
  <si>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</si>
  <si>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</si>
  <si>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</si>
  <si>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</si>
  <si>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</si>
  <si>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</si>
  <si>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</si>
  <si>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</si>
  <si>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</si>
  <si>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</si>
  <si>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</si>
  <si>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</si>
  <si>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</si>
  <si>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</si>
  <si>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</si>
  <si>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</si>
  <si>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</si>
  <si>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</si>
  <si>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</si>
  <si>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</si>
  <si>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</si>
  <si>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</si>
  <si>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</si>
  <si>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</si>
  <si>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</si>
  <si>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</si>
  <si>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</si>
  <si>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</si>
  <si>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</si>
  <si>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</si>
  <si>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</si>
  <si>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</si>
  <si>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</si>
  <si>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</si>
  <si>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</si>
  <si>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</si>
  <si>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</si>
  <si>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</si>
  <si>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</si>
  <si>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</si>
  <si>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</si>
  <si>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</si>
  <si>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</si>
  <si>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</si>
  <si>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</si>
  <si>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</si>
  <si>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</si>
  <si>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</si>
  <si>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</si>
  <si>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</si>
  <si>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</si>
  <si>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</si>
  <si>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</si>
  <si>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</si>
  <si>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</si>
  <si>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</si>
  <si>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</si>
  <si>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</si>
  <si>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</si>
  <si>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</si>
  <si>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</si>
  <si>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</si>
  <si>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</si>
  <si>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</si>
  <si>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</si>
  <si>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</si>
  <si>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</si>
  <si>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</si>
  <si>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</si>
  <si>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</si>
  <si>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</si>
  <si>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</si>
  <si>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</si>
  <si>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</si>
  <si>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</si>
  <si>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</si>
  <si>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</si>
  <si>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</si>
  <si>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</si>
  <si>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</si>
  <si>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</si>
  <si>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</si>
  <si>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</si>
  <si>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</si>
  <si>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</si>
  <si>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</si>
  <si>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</si>
  <si>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</si>
  <si>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</si>
  <si>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</si>
  <si>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</si>
  <si>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</si>
  <si>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</si>
  <si>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</si>
  <si>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</si>
  <si>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</si>
  <si>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</si>
  <si>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</si>
  <si>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</si>
  <si>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</si>
  <si>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</si>
  <si>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</si>
  <si>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</si>
  <si>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</si>
  <si>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</si>
  <si>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</si>
  <si>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</si>
  <si>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</si>
  <si>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</si>
  <si>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</si>
  <si>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</si>
  <si>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</si>
  <si>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</si>
  <si>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</si>
  <si>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</si>
  <si>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</si>
  <si>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</si>
  <si>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</si>
  <si>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</si>
  <si>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</si>
  <si>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</si>
  <si>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</si>
  <si>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</si>
  <si>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</si>
  <si>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</si>
  <si>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</si>
  <si>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</si>
  <si>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</si>
  <si>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</si>
  <si>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</si>
  <si>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</si>
  <si>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</si>
  <si>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</si>
  <si>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</si>
  <si>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</si>
  <si>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</si>
  <si>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</si>
  <si>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</si>
  <si>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</si>
  <si>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</si>
  <si>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</si>
  <si>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</si>
  <si>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</si>
  <si>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</si>
  <si>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</si>
  <si>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</si>
  <si>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</si>
  <si>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</si>
  <si>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</si>
  <si>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</si>
  <si>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</si>
  <si>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</si>
  <si>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</si>
  <si>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</si>
  <si>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</si>
  <si>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</si>
  <si>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</si>
  <si>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</si>
  <si>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</si>
  <si>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</si>
  <si>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</si>
  <si>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</si>
  <si>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</si>
  <si>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</si>
  <si>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</si>
  <si>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</si>
  <si>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</si>
  <si>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</si>
  <si>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</si>
  <si>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</si>
  <si>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</si>
  <si>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</si>
  <si>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</si>
  <si>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</si>
  <si>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</si>
  <si>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</si>
  <si>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</si>
  <si>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</si>
  <si>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</si>
  <si>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</si>
  <si>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</si>
  <si>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</si>
  <si>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</si>
  <si>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</si>
  <si>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</si>
  <si>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</si>
  <si>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</si>
  <si>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</si>
  <si>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</si>
  <si>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</si>
  <si>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</si>
  <si>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</si>
  <si>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</si>
  <si>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</si>
  <si>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</si>
  <si>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</si>
  <si>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</si>
  <si>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</si>
  <si>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</si>
  <si>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</si>
  <si>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</si>
  <si>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</si>
  <si>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</si>
  <si>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</si>
  <si>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</si>
  <si>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</si>
  <si>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</si>
  <si>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</si>
  <si>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</si>
  <si>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</si>
  <si>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</si>
  <si>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</si>
  <si>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</si>
  <si>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</si>
  <si>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</si>
  <si>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</si>
  <si>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</si>
  <si>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</si>
  <si>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</si>
  <si>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</si>
  <si>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</si>
  <si>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</si>
  <si>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</si>
  <si>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</si>
  <si>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</si>
  <si>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</si>
  <si>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</si>
  <si>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</si>
  <si>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</si>
  <si>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</si>
  <si>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</si>
  <si>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</si>
  <si>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</si>
  <si>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</si>
  <si>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</si>
  <si>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</si>
  <si>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</si>
  <si>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</si>
  <si>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</si>
  <si>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</si>
  <si>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</si>
  <si>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</si>
  <si>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</si>
  <si>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</si>
  <si>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</si>
  <si>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</si>
  <si>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</si>
  <si>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</si>
  <si>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</si>
  <si>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</si>
  <si>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</si>
  <si>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</si>
  <si>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</si>
  <si>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</si>
  <si>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</si>
  <si>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</si>
  <si>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</si>
  <si>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</si>
  <si>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</si>
  <si>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</si>
  <si>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</si>
  <si>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</si>
  <si>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</si>
  <si>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</si>
  <si>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</si>
  <si>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</si>
  <si>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</si>
  <si>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</si>
  <si>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</si>
  <si>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</si>
  <si>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</si>
  <si>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</si>
  <si>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</si>
  <si>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</si>
  <si>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</si>
  <si>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</si>
  <si>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</si>
  <si>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</si>
  <si>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</si>
  <si>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</si>
  <si>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</si>
  <si>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</si>
  <si>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</si>
  <si>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</si>
  <si>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</si>
  <si>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</si>
  <si>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</si>
  <si>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</si>
  <si>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</si>
  <si>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</si>
  <si>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</si>
  <si>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</si>
  <si>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</si>
  <si>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</si>
  <si>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</si>
  <si>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</si>
  <si>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</si>
  <si>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</si>
  <si>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</si>
  <si>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</si>
  <si>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</si>
  <si>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</si>
  <si>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</si>
  <si>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</si>
  <si>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</si>
  <si>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</si>
  <si>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</si>
  <si>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</si>
  <si>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</si>
  <si>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</si>
  <si>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</si>
  <si>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</si>
  <si>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</si>
  <si>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</si>
  <si>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</si>
  <si>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</si>
  <si>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</si>
  <si>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</si>
  <si>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</si>
  <si>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</si>
  <si>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</si>
  <si>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</si>
  <si>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</si>
  <si>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</si>
  <si>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</si>
  <si>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</si>
  <si>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</si>
  <si>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</si>
  <si>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</si>
  <si>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</si>
  <si>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</si>
  <si>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</si>
  <si>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</si>
  <si>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</si>
  <si>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</si>
  <si>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</si>
  <si>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</si>
  <si>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</si>
  <si>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</si>
  <si>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</si>
  <si>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</si>
  <si>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</si>
  <si>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</si>
  <si>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</si>
  <si>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</si>
  <si>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</si>
  <si>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</si>
  <si>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</si>
  <si>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</si>
  <si>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</si>
  <si>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</si>
  <si>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</si>
  <si>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</si>
  <si>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</si>
  <si>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</si>
  <si>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</si>
  <si>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</si>
  <si>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</si>
  <si>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</si>
  <si>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</si>
  <si>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</si>
  <si>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</si>
  <si>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</si>
  <si>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</si>
  <si>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</si>
  <si>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</si>
  <si>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</si>
  <si>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</si>
  <si>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</si>
  <si>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</si>
  <si>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</si>
  <si>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</si>
  <si>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</si>
  <si>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</si>
  <si>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</si>
  <si>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</si>
  <si>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</si>
  <si>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</si>
  <si>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</si>
  <si>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</si>
  <si>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</si>
  <si>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</si>
  <si>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</si>
  <si>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</si>
  <si>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</si>
  <si>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</si>
  <si>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</si>
  <si>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</si>
  <si>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</si>
  <si>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</si>
  <si>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</si>
  <si>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</si>
  <si>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</si>
  <si>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</si>
  <si>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</si>
  <si>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</si>
  <si>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</si>
  <si>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</si>
  <si>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</si>
  <si>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</si>
  <si>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</si>
  <si>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</si>
  <si>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</si>
  <si>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</si>
  <si>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</si>
  <si>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</si>
  <si>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</si>
  <si>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</si>
  <si>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</si>
  <si>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</si>
  <si>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</si>
  <si>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</si>
  <si>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</si>
  <si>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</si>
  <si>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</si>
  <si>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</si>
  <si>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</si>
  <si>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</si>
  <si>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</si>
  <si>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</si>
  <si>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</si>
  <si>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</si>
  <si>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</si>
  <si>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</si>
  <si>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</si>
  <si>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</si>
  <si>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</si>
  <si>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</si>
  <si>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</si>
  <si>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</si>
  <si>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</si>
  <si>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</si>
  <si>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</si>
  <si>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</si>
  <si>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</si>
  <si>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</si>
  <si>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</si>
  <si>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</si>
  <si>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</si>
  <si>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</si>
  <si>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</si>
  <si>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</si>
  <si>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</si>
  <si>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</si>
  <si>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</si>
  <si>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</si>
  <si>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</si>
  <si>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</si>
  <si>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</si>
  <si>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</si>
  <si>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</si>
  <si>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</si>
  <si>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</si>
  <si>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</si>
  <si>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</si>
  <si>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</si>
  <si>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</si>
  <si>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</si>
  <si>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</si>
  <si>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</si>
  <si>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</si>
  <si>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</si>
  <si>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</si>
  <si>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</si>
  <si>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</si>
  <si>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</si>
  <si>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</si>
  <si>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</si>
  <si>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</si>
  <si>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</si>
  <si>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</si>
  <si>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</si>
  <si>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</si>
  <si>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</si>
  <si>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</si>
  <si>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</si>
  <si>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</si>
  <si>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</si>
  <si>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</si>
  <si>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</si>
  <si>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</si>
  <si>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</si>
  <si>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</si>
  <si>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</si>
  <si>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</si>
  <si>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</si>
  <si>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</si>
  <si>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</si>
  <si>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</si>
  <si>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</si>
  <si>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</si>
  <si>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</si>
  <si>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</si>
  <si>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</si>
  <si>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</si>
  <si>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</si>
  <si>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</si>
  <si>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</si>
  <si>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</si>
  <si>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</si>
  <si>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</si>
  <si>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</si>
  <si>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</si>
  <si>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</si>
  <si>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</si>
  <si>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</si>
  <si>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</si>
  <si>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</si>
  <si>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</si>
  <si>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</si>
  <si>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</si>
  <si>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</si>
  <si>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</si>
  <si>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</si>
  <si>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</si>
  <si>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</si>
  <si>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</si>
  <si>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</si>
  <si>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</si>
  <si>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</si>
  <si>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</si>
  <si>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</si>
  <si>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</si>
  <si>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</si>
  <si>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</si>
  <si>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</si>
  <si>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</si>
  <si>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</si>
  <si>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</si>
  <si>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</si>
  <si>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</si>
  <si>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</si>
  <si>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</si>
  <si>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</si>
  <si>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</si>
  <si>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</si>
  <si>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</si>
  <si>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</si>
  <si>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</si>
  <si>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</si>
  <si>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</si>
  <si>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</si>
  <si>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</si>
  <si>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</si>
  <si>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</si>
  <si>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</si>
  <si>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</si>
  <si>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</si>
  <si>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</si>
  <si>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</si>
  <si>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</si>
  <si>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</si>
  <si>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</si>
  <si>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</si>
  <si>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</si>
  <si>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</si>
  <si>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</si>
  <si>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</si>
  <si>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</si>
  <si>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</si>
  <si>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</si>
  <si>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</si>
  <si>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</si>
  <si>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</si>
  <si>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</si>
  <si>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</si>
  <si>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</si>
  <si>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</si>
  <si>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</si>
  <si>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</si>
  <si>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</si>
  <si>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</si>
  <si>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</si>
  <si>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</si>
  <si>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</si>
  <si>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</si>
  <si>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</si>
  <si>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</si>
  <si>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</si>
  <si>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</si>
  <si>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</si>
  <si>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</si>
  <si>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</si>
  <si>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</si>
  <si>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</si>
  <si>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</si>
  <si>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</si>
  <si>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</si>
  <si>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</si>
  <si>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</si>
  <si>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</si>
  <si>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</si>
  <si>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</si>
  <si>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</si>
  <si>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</si>
  <si>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</si>
  <si>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</si>
  <si>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</si>
  <si>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</si>
  <si>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</si>
  <si>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</si>
  <si>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</si>
  <si>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</si>
  <si>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</si>
  <si>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</si>
  <si>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</si>
  <si>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</si>
  <si>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</si>
  <si>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</si>
  <si>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</si>
  <si>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</si>
  <si>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</si>
  <si>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</si>
  <si>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</si>
  <si>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</si>
  <si>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</si>
  <si>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</si>
  <si>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</si>
  <si>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</si>
  <si>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</si>
  <si>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</si>
  <si>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</si>
  <si>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</si>
  <si>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</si>
  <si>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</si>
  <si>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</si>
  <si>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</si>
  <si>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</si>
  <si>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</si>
  <si>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</si>
  <si>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</si>
  <si>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</si>
  <si>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</si>
  <si>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</si>
  <si>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</si>
  <si>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</si>
  <si>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</si>
  <si>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</si>
  <si>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</si>
  <si>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</si>
  <si>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</si>
  <si>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</si>
  <si>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</si>
  <si>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</si>
  <si>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</si>
  <si>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</si>
  <si>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</si>
  <si>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</si>
  <si>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</si>
  <si>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</si>
  <si>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</si>
  <si>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</si>
  <si>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</si>
  <si>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</si>
  <si>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</si>
  <si>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</si>
  <si>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</si>
  <si>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</si>
  <si>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</si>
  <si>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</si>
  <si>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</si>
  <si>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</si>
  <si>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</si>
  <si>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</si>
  <si>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</si>
  <si>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</si>
  <si>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</si>
  <si>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</si>
  <si>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</si>
  <si>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</si>
  <si>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</si>
  <si>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</si>
  <si>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</si>
  <si>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</si>
  <si>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</si>
  <si>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</si>
  <si>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</si>
  <si>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</si>
  <si>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</si>
  <si>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</si>
  <si>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</si>
  <si>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</si>
  <si>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</si>
  <si>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</si>
  <si>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</si>
  <si>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</si>
  <si>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</si>
  <si>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</si>
  <si>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</si>
  <si>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</si>
  <si>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</si>
  <si>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</si>
  <si>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</si>
  <si>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</si>
  <si>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</si>
  <si>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</si>
  <si>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</si>
  <si>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</si>
  <si>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</si>
  <si>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</si>
  <si>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</si>
  <si>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</si>
  <si>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</si>
  <si>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</si>
  <si>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</si>
  <si>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</si>
  <si>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</si>
  <si>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</si>
  <si>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</si>
  <si>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</si>
  <si>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</si>
  <si>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</si>
  <si>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</si>
  <si>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</si>
  <si>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</si>
  <si>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</si>
  <si>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</si>
  <si>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</si>
  <si>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</si>
  <si>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</si>
  <si>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</si>
  <si>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</si>
  <si>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</si>
  <si>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</si>
  <si>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</si>
  <si>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</si>
  <si>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</si>
  <si>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</si>
  <si>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</si>
  <si>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</si>
  <si>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</si>
  <si>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</si>
  <si>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</si>
  <si>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</si>
  <si>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</si>
  <si>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</si>
  <si>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</si>
  <si>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</si>
  <si>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</si>
  <si>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</si>
  <si>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</si>
  <si>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</si>
  <si>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</si>
  <si>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</si>
  <si>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</si>
  <si>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</si>
  <si>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</si>
  <si>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</si>
  <si>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</si>
  <si>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</si>
  <si>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</si>
  <si>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</si>
  <si>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</si>
  <si>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</si>
  <si>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</si>
  <si>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</si>
  <si>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</si>
  <si>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</si>
  <si>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</si>
  <si>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</si>
  <si>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</si>
  <si>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</si>
  <si>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</si>
  <si>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</si>
  <si>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</si>
  <si>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</si>
  <si>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</si>
  <si>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</si>
  <si>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</si>
  <si>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</si>
  <si>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</si>
  <si>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</si>
  <si>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</si>
  <si>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</si>
  <si>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</si>
  <si>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</si>
  <si>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</si>
  <si>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</si>
  <si>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</si>
  <si>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</si>
  <si>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</si>
  <si>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</si>
  <si>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</si>
  <si>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</si>
  <si>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</si>
  <si>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</si>
  <si>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</si>
  <si>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</si>
  <si>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</si>
  <si>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</si>
  <si>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</si>
  <si>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</si>
  <si>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</si>
  <si>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</si>
  <si>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</si>
  <si>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</si>
  <si>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</si>
  <si>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</si>
  <si>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</si>
  <si>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</si>
  <si>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</si>
  <si>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</si>
  <si>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</si>
  <si>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</si>
  <si>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</si>
  <si>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</si>
  <si>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</si>
  <si>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</si>
  <si>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</si>
  <si>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</si>
  <si>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</si>
  <si>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</si>
  <si>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</si>
  <si>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</si>
  <si>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</si>
  <si>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</si>
  <si>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</si>
  <si>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</si>
  <si>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</si>
  <si>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</si>
  <si>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</si>
  <si>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</si>
  <si>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</si>
  <si>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</si>
  <si>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</si>
  <si>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</si>
  <si>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</si>
  <si>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</si>
  <si>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</si>
  <si>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</si>
  <si>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</si>
  <si>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</si>
  <si>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</si>
  <si>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</si>
  <si>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</si>
  <si>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</si>
  <si>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</si>
  <si>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</si>
  <si>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</si>
  <si>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</si>
  <si>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</si>
  <si>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</si>
  <si>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</si>
  <si>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</si>
  <si>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</si>
  <si>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</si>
  <si>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</si>
  <si>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</si>
  <si>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</si>
  <si>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</si>
  <si>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</si>
  <si>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</si>
  <si>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</si>
  <si>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</si>
  <si>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</si>
  <si>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</si>
  <si>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</si>
  <si>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</si>
  <si>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</si>
  <si>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</si>
  <si>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</si>
  <si>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</si>
  <si>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</si>
  <si>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</si>
  <si>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</si>
  <si>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</si>
  <si>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</si>
  <si>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</si>
  <si>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</si>
  <si>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</si>
  <si>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</si>
  <si>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</si>
  <si>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</si>
  <si>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</si>
  <si>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</si>
  <si>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</si>
  <si>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</si>
  <si>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</si>
  <si>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</si>
  <si>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</si>
  <si>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</si>
  <si>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</si>
  <si>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</si>
  <si>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</si>
  <si>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</si>
  <si>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</si>
  <si>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</si>
  <si>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</si>
  <si>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</si>
  <si>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</si>
  <si>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</si>
  <si>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</si>
  <si>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</si>
  <si>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</si>
  <si>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</si>
  <si>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</si>
  <si>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</si>
  <si>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</si>
  <si>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</si>
  <si>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</si>
  <si>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</si>
  <si>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</si>
  <si>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</si>
  <si>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</si>
  <si>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</si>
  <si>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</si>
  <si>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</si>
  <si>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</si>
  <si>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</si>
  <si>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</si>
  <si>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</si>
  <si>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</si>
  <si>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</si>
  <si>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</si>
  <si>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</si>
  <si>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</si>
  <si>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</si>
  <si>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</si>
  <si>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</si>
  <si>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</si>
  <si>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</si>
  <si>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</si>
  <si>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</si>
  <si>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</si>
  <si>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</si>
  <si>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</si>
  <si>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</si>
  <si>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</si>
  <si>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</si>
  <si>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</si>
  <si>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</si>
  <si>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</si>
  <si>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</si>
  <si>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</si>
  <si>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</si>
  <si>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</si>
  <si>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</si>
  <si>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</si>
  <si>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</si>
  <si>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</si>
  <si>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</si>
  <si>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</si>
  <si>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</si>
  <si>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</si>
  <si>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</si>
  <si>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</si>
  <si>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</si>
  <si>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</si>
  <si>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</si>
  <si>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</si>
  <si>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</si>
  <si>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</si>
  <si>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</si>
  <si>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</si>
  <si>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</si>
  <si>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</si>
  <si>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</si>
  <si>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</si>
  <si>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</si>
  <si>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</si>
  <si>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</si>
  <si>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</si>
  <si>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</si>
  <si>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</si>
  <si>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</si>
  <si>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</si>
  <si>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</si>
  <si>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</si>
  <si>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</si>
  <si>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</si>
  <si>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</si>
  <si>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</si>
  <si>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</si>
  <si>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</si>
  <si>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</si>
  <si>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</si>
  <si>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</si>
  <si>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</si>
  <si>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</si>
  <si>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</si>
  <si>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</si>
  <si>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</si>
  <si>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</si>
  <si>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</si>
  <si>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</si>
  <si>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</si>
  <si>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</si>
  <si>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</si>
  <si>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</si>
  <si>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</si>
  <si>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</si>
  <si>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</si>
  <si>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</si>
  <si>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</si>
  <si>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</si>
  <si>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</si>
  <si>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</si>
  <si>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</si>
  <si>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</si>
  <si>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</si>
  <si>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</si>
  <si>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</si>
  <si>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</si>
  <si>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</si>
  <si>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</si>
  <si>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</si>
  <si>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</si>
  <si>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</si>
  <si>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</si>
  <si>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</si>
  <si>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</si>
  <si>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</si>
  <si>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</si>
  <si>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</si>
  <si>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</si>
  <si>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</si>
  <si>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</si>
  <si>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</si>
  <si>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</si>
  <si>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</si>
  <si>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</si>
  <si>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</si>
  <si>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</si>
  <si>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</si>
  <si>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</si>
  <si>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</si>
  <si>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</si>
  <si>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</si>
  <si>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</si>
  <si>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</si>
  <si>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</si>
  <si>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</si>
  <si>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</si>
  <si>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</si>
  <si>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</si>
  <si>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</si>
  <si>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</si>
  <si>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</si>
  <si>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</si>
  <si>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</si>
  <si>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</si>
  <si>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</si>
  <si>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</si>
  <si>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</si>
  <si>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</si>
  <si>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</si>
  <si>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</si>
  <si>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</si>
  <si>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</si>
  <si>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</si>
  <si>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</si>
  <si>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</si>
  <si>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</si>
  <si>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</si>
  <si>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</si>
  <si>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</si>
  <si>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</si>
  <si>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</si>
  <si>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</si>
  <si>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</si>
  <si>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</si>
  <si>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</si>
  <si>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</si>
  <si>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</si>
  <si>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</si>
  <si>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</si>
  <si>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</si>
  <si>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</si>
  <si>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</si>
  <si>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</si>
  <si>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</si>
  <si>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</si>
  <si>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</si>
  <si>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</si>
  <si>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</si>
  <si>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</si>
  <si>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</si>
  <si>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</si>
  <si>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</si>
  <si>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</si>
  <si>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</si>
  <si>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</si>
  <si>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</si>
  <si>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</si>
  <si>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</si>
  <si>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</si>
  <si>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</si>
  <si>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</si>
  <si>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</si>
  <si>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</si>
  <si>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</si>
  <si>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</si>
  <si>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</si>
  <si>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</si>
  <si>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</si>
  <si>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</si>
  <si>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</si>
  <si>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</si>
  <si>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</si>
  <si>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</si>
  <si>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</si>
  <si>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</si>
  <si>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</si>
  <si>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</si>
  <si>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</si>
  <si>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</si>
  <si>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</si>
  <si>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</si>
  <si>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</si>
  <si>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</si>
  <si>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</si>
  <si>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</si>
  <si>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</si>
  <si>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</si>
  <si>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</si>
  <si>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</si>
  <si>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</si>
  <si>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</si>
  <si>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</si>
  <si>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</si>
  <si>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</si>
  <si>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</si>
  <si>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</si>
  <si>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</si>
  <si>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</si>
  <si>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</si>
  <si>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</si>
  <si>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</si>
  <si>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</si>
  <si>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</si>
  <si>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</si>
  <si>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</si>
  <si>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</si>
  <si>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</si>
  <si>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</si>
  <si>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</si>
  <si>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</si>
  <si>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</si>
  <si>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</si>
  <si>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</si>
  <si>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</si>
  <si>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</si>
  <si>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</si>
  <si>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</si>
  <si>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</si>
  <si>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</si>
  <si>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</si>
  <si>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</si>
  <si>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</si>
  <si>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</si>
  <si>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</si>
  <si>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</si>
  <si>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</si>
  <si>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</si>
  <si>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</si>
  <si>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</si>
  <si>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</si>
  <si>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</si>
  <si>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</si>
  <si>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</si>
  <si>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</si>
  <si>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</si>
  <si>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</si>
  <si>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</si>
  <si>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</si>
  <si>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</si>
  <si>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</si>
  <si>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</si>
  <si>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</si>
  <si>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</si>
  <si>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</si>
  <si>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</si>
  <si>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</si>
  <si>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</si>
  <si>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</si>
  <si>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</si>
  <si>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</si>
  <si>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</si>
  <si>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</si>
  <si>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</si>
  <si>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</si>
  <si>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</si>
  <si>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</si>
  <si>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</si>
  <si>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</si>
  <si>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</si>
  <si>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</si>
  <si>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</si>
  <si>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</si>
  <si>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</si>
  <si>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</si>
  <si>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</si>
  <si>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</si>
  <si>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</si>
  <si>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</si>
  <si>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</si>
  <si>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</si>
  <si>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</si>
  <si>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</si>
  <si>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</si>
  <si>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</si>
  <si>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</si>
  <si>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</si>
  <si>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</si>
  <si>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</si>
  <si>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</si>
  <si>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</si>
  <si>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</si>
  <si>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</si>
  <si>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</si>
  <si>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</si>
  <si>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</si>
  <si>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</si>
  <si>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</si>
  <si>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</si>
  <si>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</si>
  <si>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</si>
  <si>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</si>
  <si>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</si>
  <si>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</si>
  <si>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</si>
  <si>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</si>
  <si>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</si>
  <si>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</si>
  <si>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</si>
  <si>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</si>
  <si>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</si>
  <si>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</si>
  <si>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</si>
  <si>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</si>
  <si>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</si>
  <si>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</si>
  <si>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</si>
  <si>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</si>
  <si>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</si>
  <si>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</si>
  <si>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</si>
  <si>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</si>
  <si>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</si>
  <si>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</si>
  <si>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</si>
  <si>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</si>
  <si>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</si>
  <si>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</si>
  <si>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</si>
  <si>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</si>
  <si>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</si>
  <si>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</si>
  <si>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</si>
  <si>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</si>
  <si>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</si>
  <si>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</si>
  <si>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</si>
  <si>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</si>
  <si>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</si>
  <si>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</si>
  <si>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</si>
  <si>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</si>
  <si>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</si>
  <si>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</si>
  <si>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</si>
  <si>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</si>
  <si>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</si>
  <si>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</si>
  <si>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</si>
  <si>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</si>
  <si>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</si>
  <si>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</si>
  <si>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</si>
  <si>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</si>
  <si>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</si>
  <si>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</si>
  <si>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</si>
  <si>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</si>
  <si>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</si>
  <si>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</si>
  <si>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</si>
  <si>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</si>
  <si>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</si>
  <si>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</si>
  <si>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</si>
  <si>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</si>
  <si>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</si>
  <si>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</si>
  <si>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</si>
  <si>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</si>
  <si>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</si>
  <si>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</si>
  <si>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</si>
  <si>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</si>
  <si>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</si>
  <si>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</si>
  <si>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</si>
  <si>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</si>
  <si>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</si>
  <si>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</si>
  <si>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</si>
  <si>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</si>
  <si>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</si>
  <si>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</si>
  <si>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</si>
  <si>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</si>
  <si>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</si>
  <si>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</si>
  <si>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</si>
  <si>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</si>
  <si>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</si>
  <si>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</si>
  <si>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</si>
  <si>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</si>
  <si>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</si>
  <si>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</si>
  <si>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</si>
  <si>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</si>
  <si>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</si>
  <si>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</si>
  <si>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</si>
  <si>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</si>
  <si>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</si>
  <si>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</si>
  <si>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</si>
  <si>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</si>
  <si>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</si>
  <si>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</si>
  <si>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</si>
  <si>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</si>
  <si>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</si>
  <si>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</si>
  <si>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</si>
  <si>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</si>
  <si>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</si>
  <si>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</si>
  <si>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</si>
  <si>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</si>
  <si>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</si>
  <si>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</si>
  <si>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</si>
  <si>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</si>
  <si>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</si>
  <si>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</si>
  <si>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</si>
  <si>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</si>
  <si>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</si>
  <si>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</si>
  <si>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</si>
  <si>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</si>
  <si>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</si>
  <si>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</si>
  <si>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</si>
  <si>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</si>
  <si>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</si>
  <si>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</si>
  <si>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</si>
  <si>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</si>
  <si>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</si>
  <si>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</si>
  <si>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</si>
  <si>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</si>
  <si>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</si>
  <si>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</si>
  <si>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</si>
  <si>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</si>
  <si>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</si>
  <si>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</si>
  <si>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</si>
  <si>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</si>
  <si>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</si>
  <si>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</si>
  <si>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</si>
  <si>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</si>
  <si>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</si>
  <si>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</si>
  <si>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</si>
  <si>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</si>
  <si>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</si>
  <si>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</si>
  <si>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</si>
  <si>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</si>
  <si>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</si>
  <si>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</si>
  <si>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</si>
  <si>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</si>
  <si>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</si>
  <si>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</si>
  <si>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</si>
  <si>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</si>
  <si>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</si>
  <si>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</si>
  <si>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</si>
  <si>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</si>
  <si>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</si>
  <si>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</si>
  <si>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</si>
  <si>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</si>
  <si>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</si>
  <si>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</si>
  <si>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</si>
  <si>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</si>
  <si>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</si>
  <si>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</si>
  <si>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</si>
  <si>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</si>
  <si>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</si>
  <si>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</si>
  <si>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</si>
  <si>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</si>
  <si>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</si>
  <si>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</si>
  <si>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</si>
  <si>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</si>
  <si>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</si>
  <si>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</si>
  <si>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</si>
  <si>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</si>
  <si>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</si>
  <si>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</si>
  <si>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</si>
  <si>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</si>
  <si>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</si>
  <si>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</si>
  <si>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</si>
  <si>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</si>
  <si>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</si>
  <si>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</si>
  <si>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</si>
  <si>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</si>
  <si>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</si>
  <si>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</si>
  <si>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</si>
  <si>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</si>
  <si>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</si>
  <si>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</si>
  <si>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</si>
  <si>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</si>
  <si>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</si>
  <si>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</si>
  <si>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</si>
  <si>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</si>
  <si>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</si>
  <si>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</si>
  <si>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</si>
  <si>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</si>
  <si>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</si>
  <si>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</si>
  <si>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</si>
  <si>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</si>
  <si>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</si>
  <si>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</si>
  <si>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</si>
  <si>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</si>
  <si>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</si>
  <si>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</si>
  <si>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</si>
  <si>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</si>
  <si>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</si>
  <si>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</si>
  <si>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</si>
  <si>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</si>
  <si>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</si>
  <si>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</si>
  <si>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</si>
  <si>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</si>
  <si>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</si>
  <si>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</si>
  <si>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</si>
  <si>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</si>
  <si>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</si>
  <si>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</si>
  <si>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</si>
  <si>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</si>
  <si>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</si>
  <si>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</si>
  <si>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</si>
  <si>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</si>
  <si>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</si>
  <si>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</si>
  <si>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</si>
  <si>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</si>
  <si>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</si>
  <si>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</si>
  <si>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</si>
  <si>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</si>
  <si>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</si>
  <si>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</si>
  <si>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</si>
  <si>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</si>
  <si>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</si>
  <si>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</si>
  <si>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</si>
  <si>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</si>
  <si>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</si>
  <si>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</si>
  <si>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</si>
  <si>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</si>
  <si>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</si>
  <si>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</si>
  <si>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</si>
  <si>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</si>
  <si>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</si>
  <si>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</si>
  <si>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</si>
  <si>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</si>
  <si>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</si>
  <si>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</si>
  <si>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</si>
  <si>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</si>
  <si>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</si>
  <si>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</si>
  <si>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</si>
  <si>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</si>
  <si>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</si>
  <si>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</si>
  <si>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</si>
  <si>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</si>
  <si>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</si>
  <si>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</si>
  <si>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</si>
  <si>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</si>
  <si>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</si>
  <si>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</si>
  <si>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</si>
  <si>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</si>
  <si>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</si>
  <si>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</si>
  <si>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</si>
  <si>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</si>
  <si>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</si>
  <si>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</si>
  <si>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</si>
  <si>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</si>
  <si>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</si>
  <si>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</si>
  <si>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</si>
  <si>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</si>
  <si>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</si>
  <si>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</si>
  <si>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</si>
  <si>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</si>
  <si>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</si>
  <si>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</si>
  <si>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</si>
  <si>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</si>
  <si>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</si>
  <si>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</si>
  <si>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</si>
  <si>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</si>
  <si>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</si>
  <si>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</si>
  <si>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</si>
  <si>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</si>
  <si>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</si>
  <si>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</si>
  <si>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</si>
  <si>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</si>
  <si>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</si>
  <si>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</si>
  <si>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</si>
  <si>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</si>
  <si>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</si>
  <si>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</si>
  <si>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</si>
  <si>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</si>
  <si>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</si>
  <si>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</si>
  <si>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</si>
  <si>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</si>
  <si>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</si>
  <si>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</si>
  <si>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</si>
  <si>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</si>
  <si>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</si>
  <si>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</si>
  <si>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</si>
  <si>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</si>
  <si>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</si>
  <si>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</si>
  <si>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</si>
  <si>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</si>
  <si>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</si>
  <si>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</si>
  <si>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</si>
  <si>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</si>
  <si>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</si>
  <si>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</si>
  <si>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</si>
  <si>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</si>
  <si>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</si>
  <si>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</si>
  <si>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</si>
  <si>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</si>
  <si>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</si>
  <si>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</si>
  <si>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</si>
  <si>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</si>
  <si>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</si>
  <si>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</si>
  <si>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</si>
  <si>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</si>
  <si>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</si>
  <si>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</si>
  <si>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</si>
  <si>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</si>
  <si>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</si>
  <si>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</si>
  <si>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</si>
  <si>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</si>
  <si>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</si>
  <si>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</si>
  <si>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</si>
  <si>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</si>
  <si>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</si>
  <si>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</si>
  <si>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</si>
  <si>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</si>
  <si>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</si>
  <si>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</si>
  <si>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</si>
  <si>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</si>
  <si>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</si>
  <si>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</si>
  <si>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</si>
  <si>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</si>
  <si>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</si>
  <si>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</si>
  <si>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</si>
  <si>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</si>
  <si>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</si>
  <si>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</si>
  <si>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</si>
  <si>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</si>
  <si>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</si>
  <si>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</si>
  <si>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</si>
  <si>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</si>
  <si>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</si>
  <si>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</si>
  <si>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</si>
  <si>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</si>
  <si>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</si>
  <si>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</si>
  <si>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</si>
  <si>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</si>
  <si>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</si>
  <si>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</si>
  <si>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</si>
  <si>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</si>
  <si>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</si>
  <si>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</si>
  <si>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</si>
  <si>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</si>
  <si>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</si>
  <si>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</si>
  <si>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</si>
  <si>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</si>
  <si>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</si>
  <si>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</si>
  <si>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</si>
  <si>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</si>
  <si>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</si>
  <si>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</si>
  <si>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</si>
  <si>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</si>
  <si>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</si>
  <si>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</si>
  <si>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</si>
  <si>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</si>
  <si>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</si>
  <si>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</si>
  <si>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</si>
  <si>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</si>
  <si>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</si>
  <si>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</si>
  <si>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</si>
  <si>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</si>
  <si>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</si>
  <si>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</si>
  <si>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</si>
  <si>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</si>
  <si>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</si>
  <si>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</si>
  <si>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</si>
  <si>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</si>
  <si>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</si>
  <si>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</si>
  <si>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</si>
  <si>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</si>
  <si>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</si>
  <si>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</si>
  <si>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</si>
  <si>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</si>
  <si>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</si>
  <si>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</si>
  <si>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</si>
  <si>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</si>
  <si>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</si>
  <si>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</si>
  <si>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</si>
  <si>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</si>
  <si>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</si>
  <si>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</si>
  <si>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</si>
  <si>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</si>
  <si>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</si>
  <si>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</si>
  <si>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</si>
  <si>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</si>
  <si>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</si>
  <si>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</si>
  <si>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</si>
  <si>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</si>
  <si>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</si>
  <si>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</si>
  <si>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</si>
  <si>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</si>
  <si>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</si>
  <si>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</si>
  <si>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</si>
  <si>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</si>
  <si>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</si>
  <si>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</si>
  <si>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</si>
  <si>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</si>
  <si>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</si>
  <si>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</si>
  <si>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</si>
  <si>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</si>
  <si>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</si>
  <si>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</si>
  <si>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</si>
  <si>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</si>
  <si>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</si>
  <si>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</si>
  <si>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</si>
  <si>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</si>
  <si>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</si>
  <si>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</si>
  <si>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</si>
  <si>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</si>
  <si>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</si>
  <si>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</si>
  <si>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</si>
  <si>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</si>
  <si>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</si>
  <si>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</si>
  <si>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</si>
  <si>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</si>
  <si>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</si>
  <si>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</si>
  <si>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</si>
  <si>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</si>
  <si>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</si>
  <si>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</si>
  <si>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</si>
  <si>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</si>
  <si>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</si>
  <si>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</si>
  <si>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</si>
  <si>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</si>
  <si>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</si>
  <si>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</si>
  <si>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</si>
  <si>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</si>
  <si>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</si>
  <si>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</si>
  <si>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</si>
  <si>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</si>
  <si>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</si>
  <si>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</si>
  <si>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</si>
  <si>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</si>
  <si>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</si>
  <si>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</si>
  <si>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</si>
  <si>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</si>
  <si>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</si>
  <si>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</si>
  <si>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</si>
  <si>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</si>
  <si>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</si>
  <si>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</si>
  <si>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</si>
  <si>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</si>
  <si>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</si>
  <si>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</si>
  <si>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</si>
  <si>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</si>
  <si>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</si>
  <si>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</si>
  <si>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</si>
  <si>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</si>
  <si>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</si>
  <si>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</si>
  <si>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</si>
  <si>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</si>
  <si>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</si>
  <si>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</si>
  <si>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</si>
  <si>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</si>
  <si>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</si>
  <si>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</si>
  <si>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</si>
  <si>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</si>
  <si>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</si>
  <si>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</si>
  <si>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</si>
  <si>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</si>
  <si>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</si>
  <si>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</si>
  <si>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</si>
  <si>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</si>
  <si>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</si>
  <si>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</si>
  <si>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</si>
  <si>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</si>
  <si>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</si>
  <si>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</si>
  <si>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</si>
  <si>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</si>
  <si>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</si>
  <si>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</si>
  <si>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</si>
  <si>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</si>
  <si>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</si>
  <si>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</si>
  <si>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</si>
  <si>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</si>
  <si>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</si>
  <si>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</si>
  <si>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</si>
  <si>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</si>
  <si>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</si>
  <si>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</si>
  <si>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</si>
  <si>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</si>
  <si>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</si>
  <si>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</si>
  <si>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</si>
  <si>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</si>
  <si>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</si>
  <si>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</si>
  <si>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</si>
  <si>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</si>
  <si>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</si>
  <si>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</si>
  <si>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</si>
  <si>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</si>
  <si>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</si>
  <si>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</si>
  <si>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</si>
  <si>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</si>
  <si>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</si>
  <si>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</si>
  <si>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</si>
  <si>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</si>
  <si>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</si>
  <si>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</si>
  <si>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</si>
  <si>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</si>
  <si>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</si>
  <si>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</si>
  <si>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</si>
  <si>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</si>
  <si>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</si>
  <si>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</si>
  <si>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</si>
  <si>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</si>
  <si>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</si>
  <si>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</si>
  <si>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</si>
  <si>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</si>
  <si>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</si>
  <si>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</si>
  <si>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</si>
  <si>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</si>
  <si>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</si>
  <si>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</si>
  <si>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</si>
  <si>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</si>
  <si>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</si>
  <si>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</si>
  <si>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</si>
  <si>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</si>
  <si>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</si>
  <si>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</si>
  <si>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</si>
  <si>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</si>
  <si>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</si>
  <si>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</si>
  <si>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</si>
  <si>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</si>
  <si>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</si>
  <si>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</si>
  <si>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</si>
  <si>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</si>
  <si>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</si>
  <si>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</si>
  <si>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</si>
  <si>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</si>
  <si>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</si>
  <si>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</si>
  <si>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</si>
  <si>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</si>
  <si>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</si>
  <si>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</si>
  <si>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</si>
  <si>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</si>
  <si>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</si>
  <si>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</si>
  <si>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</si>
  <si>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</si>
  <si>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</si>
  <si>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</si>
  <si>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</si>
  <si>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</si>
  <si>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</si>
  <si>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</si>
  <si>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</si>
  <si>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</si>
  <si>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</si>
  <si>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</si>
  <si>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</si>
  <si>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</si>
  <si>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</si>
  <si>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</si>
  <si>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</si>
  <si>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</si>
  <si>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</si>
  <si>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</si>
  <si>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</si>
  <si>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</si>
  <si>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</si>
  <si>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</si>
  <si>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</si>
  <si>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</si>
  <si>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</si>
  <si>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</si>
  <si>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</si>
  <si>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</si>
  <si>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</si>
  <si>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</si>
  <si>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</si>
  <si>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</si>
  <si>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</si>
  <si>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</si>
  <si>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</si>
  <si>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</si>
  <si>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</si>
  <si>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</si>
  <si>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</si>
  <si>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</si>
  <si>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</si>
  <si>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</si>
  <si>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</si>
  <si>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</si>
  <si>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</si>
  <si>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</si>
  <si>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</si>
  <si>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</si>
  <si>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</si>
  <si>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</si>
  <si>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</si>
  <si>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</si>
  <si>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</si>
  <si>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</si>
  <si>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</si>
  <si>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</si>
  <si>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</si>
  <si>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</si>
  <si>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</si>
  <si>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</si>
  <si>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</si>
  <si>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</si>
  <si>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</si>
  <si>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</si>
  <si>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</si>
  <si>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</si>
  <si>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</si>
  <si>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</si>
  <si>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</si>
  <si>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</si>
  <si>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</si>
  <si>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</si>
  <si>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</si>
  <si>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</si>
  <si>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</si>
  <si>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</si>
  <si>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</si>
  <si>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</si>
  <si>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</si>
  <si>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</si>
  <si>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</si>
  <si>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</si>
  <si>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</si>
  <si>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</si>
  <si>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</si>
  <si>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</si>
  <si>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</si>
  <si>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</si>
  <si>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</si>
  <si>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</si>
  <si>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</si>
  <si>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</si>
  <si>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</si>
  <si>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</si>
  <si>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</si>
  <si>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</si>
  <si>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</si>
  <si>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</si>
  <si>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</si>
  <si>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</si>
  <si>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</si>
  <si>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</si>
  <si>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</si>
  <si>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</si>
  <si>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</si>
  <si>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</si>
  <si>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</si>
  <si>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</si>
  <si>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</si>
  <si>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</si>
  <si>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</si>
  <si>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</si>
  <si>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</si>
  <si>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</si>
  <si>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</si>
  <si>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</si>
  <si>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</si>
  <si>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</si>
  <si>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</si>
  <si>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</si>
  <si>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</si>
  <si>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</si>
  <si>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</si>
  <si>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</si>
  <si>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</si>
  <si>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</si>
  <si>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</si>
  <si>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</si>
  <si>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</si>
  <si>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</si>
  <si>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</si>
  <si>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</si>
  <si>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</si>
  <si>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</si>
  <si>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</si>
  <si>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</si>
  <si>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</si>
  <si>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</si>
  <si>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</si>
  <si>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</si>
  <si>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</si>
  <si>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</si>
  <si>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</si>
  <si>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</si>
  <si>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</si>
  <si>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</si>
  <si>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</si>
  <si>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</si>
  <si>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</si>
  <si>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</si>
  <si>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</si>
  <si>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</si>
  <si>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</si>
  <si>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</si>
  <si>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</si>
  <si>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</si>
  <si>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</si>
  <si>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</si>
  <si>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</si>
  <si>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</si>
  <si>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</si>
  <si>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</si>
  <si>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</si>
  <si>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</si>
  <si>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</si>
  <si>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</si>
  <si>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</si>
  <si>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</si>
  <si>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</si>
  <si>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</si>
  <si>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</si>
  <si>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</si>
  <si>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</si>
  <si>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</si>
  <si>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</si>
  <si>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</si>
  <si>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</si>
  <si>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</si>
  <si>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</si>
  <si>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</si>
  <si>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</si>
  <si>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</si>
  <si>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</si>
  <si>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</si>
  <si>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</si>
  <si>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</si>
  <si>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</si>
  <si>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</si>
  <si>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</si>
  <si>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</si>
  <si>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</si>
  <si>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</si>
  <si>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</si>
  <si>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</si>
  <si>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</si>
  <si>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</si>
  <si>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</si>
  <si>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</si>
  <si>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</si>
  <si>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</si>
  <si>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</si>
  <si>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</si>
  <si>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</si>
  <si>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</si>
  <si>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</si>
  <si>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</si>
  <si>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</si>
  <si>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</si>
  <si>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</si>
  <si>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</si>
  <si>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</si>
  <si>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</si>
  <si>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</si>
  <si>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</si>
  <si>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</si>
  <si>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</si>
  <si>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</si>
  <si>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</si>
  <si>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</si>
  <si>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</si>
  <si>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</si>
  <si>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</si>
  <si>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</si>
  <si>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</si>
  <si>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</si>
  <si>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</si>
  <si>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</si>
  <si>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</si>
  <si>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</si>
  <si>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</si>
  <si>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</si>
  <si>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</si>
  <si>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</si>
  <si>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</si>
  <si>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</si>
  <si>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</si>
  <si>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</si>
  <si>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</si>
  <si>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</si>
  <si>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</si>
  <si>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</si>
  <si>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</si>
  <si>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</si>
  <si>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</si>
  <si>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</si>
  <si>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</si>
  <si>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</si>
  <si>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</si>
  <si>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</si>
  <si>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</si>
  <si>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</si>
  <si>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</si>
  <si>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</si>
  <si>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</si>
  <si>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</si>
  <si>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</si>
  <si>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</si>
  <si>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</si>
  <si>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</si>
  <si>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</si>
  <si>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</si>
  <si>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</si>
  <si>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</si>
  <si>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</si>
  <si>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</si>
  <si>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</si>
  <si>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</si>
  <si>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</si>
  <si>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</si>
  <si>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</si>
  <si>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</si>
  <si>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</si>
  <si>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</si>
  <si>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</si>
  <si>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</si>
  <si>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</si>
  <si>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</si>
  <si>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</si>
  <si>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</si>
  <si>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</si>
  <si>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</si>
  <si>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</si>
  <si>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</si>
  <si>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</si>
  <si>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</si>
  <si>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</si>
  <si>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</si>
  <si>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</si>
  <si>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</si>
  <si>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</si>
  <si>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</si>
  <si>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</si>
  <si>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</si>
  <si>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</si>
  <si>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</si>
  <si>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</si>
  <si>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</si>
  <si>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</si>
  <si>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</si>
  <si>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</si>
  <si>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</si>
  <si>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</si>
  <si>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</si>
  <si>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</si>
  <si>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</si>
  <si>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</si>
  <si>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</si>
  <si>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</si>
  <si>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</si>
  <si>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</si>
  <si>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</si>
  <si>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</si>
  <si>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</si>
  <si>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</si>
  <si>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</si>
  <si>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</si>
  <si>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</si>
  <si>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</si>
  <si>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</si>
  <si>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</si>
  <si>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</si>
  <si>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</si>
  <si>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</si>
  <si>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</si>
  <si>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</si>
  <si>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</si>
  <si>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</si>
  <si>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</si>
  <si>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</si>
  <si>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</si>
  <si>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</si>
  <si>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</si>
  <si>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</si>
  <si>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</si>
  <si>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</si>
  <si>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</si>
  <si>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</si>
  <si>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</si>
  <si>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</si>
  <si>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</si>
  <si>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</si>
  <si>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</si>
  <si>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</si>
  <si>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</si>
  <si>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</si>
  <si>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</si>
  <si>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</si>
  <si>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</si>
  <si>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</si>
  <si>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</si>
  <si>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</si>
  <si>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</si>
  <si>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</si>
  <si>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</si>
  <si>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</si>
  <si>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</si>
  <si>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</si>
  <si>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</si>
  <si>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</si>
  <si>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</si>
  <si>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</si>
  <si>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</si>
  <si>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</si>
  <si>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</si>
  <si>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</si>
  <si>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</si>
  <si>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</si>
  <si>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</si>
  <si>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</si>
  <si>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</si>
  <si>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</si>
  <si>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</si>
  <si>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</si>
  <si>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</si>
  <si>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</si>
  <si>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</si>
  <si>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</si>
  <si>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</si>
  <si>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</si>
  <si>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</si>
  <si>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</si>
  <si>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</si>
  <si>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</si>
  <si>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</si>
  <si>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</si>
  <si>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</si>
  <si>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</si>
  <si>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</si>
  <si>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</si>
  <si>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</si>
  <si>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</si>
  <si>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</si>
  <si>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</si>
  <si>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</si>
  <si>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</si>
  <si>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</si>
  <si>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</si>
  <si>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</si>
  <si>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</si>
  <si>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</si>
  <si>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</si>
  <si>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</si>
  <si>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</si>
  <si>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</si>
  <si>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</si>
  <si>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</si>
  <si>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</si>
  <si>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</si>
  <si>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</si>
  <si>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</si>
  <si>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</si>
  <si>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</si>
  <si>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</si>
  <si>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</si>
  <si>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</si>
  <si>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</si>
  <si>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</si>
  <si>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</si>
  <si>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</si>
  <si>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</si>
  <si>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</si>
  <si>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</si>
  <si>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</si>
  <si>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</si>
  <si>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</si>
  <si>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</si>
  <si>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</si>
  <si>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</si>
  <si>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</si>
  <si>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</si>
  <si>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</si>
  <si>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</si>
  <si>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</si>
  <si>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</si>
  <si>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</si>
  <si>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</si>
  <si>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</si>
  <si>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</si>
  <si>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</si>
  <si>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</si>
  <si>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</si>
  <si>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</si>
  <si>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</si>
  <si>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</si>
  <si>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</si>
  <si>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</si>
  <si>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</si>
  <si>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</si>
  <si>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</si>
  <si>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</si>
  <si>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</si>
  <si>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</si>
  <si>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</si>
  <si>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</si>
  <si>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</si>
  <si>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</si>
  <si>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</si>
  <si>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</si>
  <si>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</si>
  <si>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</si>
  <si>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</si>
  <si>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</si>
  <si>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</si>
  <si>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</si>
  <si>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</si>
  <si>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</si>
  <si>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</si>
  <si>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</si>
  <si>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</si>
  <si>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</si>
  <si>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</si>
  <si>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</si>
  <si>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</si>
  <si>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</si>
  <si>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</si>
  <si>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</si>
  <si>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</si>
  <si>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</si>
  <si>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</si>
  <si>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</si>
  <si>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</si>
  <si>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</si>
  <si>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</si>
  <si>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</si>
  <si>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</si>
  <si>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</si>
  <si>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</si>
  <si>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</si>
  <si>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</si>
  <si>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</si>
  <si>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</si>
  <si>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</si>
  <si>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</si>
  <si>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</si>
  <si>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</si>
  <si>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</si>
  <si>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</si>
  <si>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</si>
  <si>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</si>
  <si>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</si>
  <si>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</si>
  <si>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</si>
  <si>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</si>
  <si>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</si>
  <si>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</si>
  <si>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</si>
  <si>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</si>
  <si>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</si>
  <si>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</si>
  <si>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</si>
  <si>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</si>
  <si>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</si>
  <si>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</si>
  <si>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</si>
  <si>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</si>
  <si>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</si>
  <si>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</si>
  <si>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</si>
  <si>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</si>
  <si>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</si>
  <si>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</si>
  <si>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</si>
  <si>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</si>
  <si>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</si>
  <si>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</si>
  <si>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</si>
  <si>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</si>
  <si>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</si>
  <si>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</si>
  <si>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</si>
  <si>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</si>
  <si>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</si>
  <si>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</si>
  <si>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</si>
  <si>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</si>
  <si>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</si>
  <si>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</si>
  <si>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</si>
  <si>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</si>
  <si>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</si>
  <si>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</si>
  <si>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</si>
  <si>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</si>
  <si>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</si>
  <si>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</si>
  <si>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</si>
  <si>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</si>
  <si>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</si>
  <si>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</si>
  <si>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</si>
  <si>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</si>
  <si>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</si>
  <si>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</si>
  <si>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</si>
  <si>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</si>
  <si>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</si>
  <si>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</si>
  <si>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</si>
  <si>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</si>
  <si>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</si>
  <si>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</si>
  <si>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</si>
  <si>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</si>
  <si>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</si>
  <si>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</si>
  <si>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</si>
  <si>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</si>
  <si>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</si>
  <si>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</si>
  <si>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</si>
  <si>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</si>
  <si>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</si>
  <si>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</si>
  <si>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</si>
  <si>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</si>
  <si>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</si>
  <si>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</si>
  <si>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</si>
  <si>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</si>
  <si>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</si>
  <si>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</si>
  <si>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</si>
  <si>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</si>
  <si>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</si>
  <si>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</si>
  <si>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</si>
  <si>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</si>
  <si>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</si>
  <si>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</si>
  <si>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</si>
  <si>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</si>
  <si>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</si>
  <si>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</si>
  <si>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</si>
  <si>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</si>
  <si>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</si>
  <si>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</si>
  <si>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</si>
  <si>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</si>
  <si>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</si>
  <si>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</si>
  <si>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</si>
  <si>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</si>
  <si>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</si>
  <si>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</si>
  <si>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</si>
  <si>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</si>
  <si>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</si>
  <si>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</si>
  <si>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</si>
  <si>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</si>
  <si>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</si>
  <si>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</si>
  <si>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</si>
  <si>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</si>
  <si>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</si>
  <si>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</si>
  <si>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</si>
  <si>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</si>
  <si>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</si>
  <si>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</si>
  <si>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</si>
  <si>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</si>
  <si>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</si>
  <si>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</si>
  <si>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</si>
  <si>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</si>
  <si>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</si>
  <si>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</si>
  <si>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</si>
  <si>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</si>
  <si>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</si>
  <si>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</si>
  <si>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</si>
  <si>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</si>
  <si>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</si>
  <si>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</si>
  <si>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</si>
  <si>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</si>
  <si>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</si>
  <si>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</si>
  <si>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</si>
  <si>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</si>
  <si>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</si>
  <si>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</si>
  <si>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</si>
  <si>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</si>
  <si>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</si>
  <si>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</si>
  <si>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</si>
  <si>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</si>
  <si>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</si>
  <si>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</si>
  <si>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</si>
  <si>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</si>
  <si>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</si>
  <si>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</si>
  <si>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</si>
  <si>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</si>
  <si>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</si>
  <si>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</si>
  <si>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</si>
  <si>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</si>
  <si>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</si>
  <si>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</si>
  <si>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</si>
  <si>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</si>
  <si>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</si>
  <si>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</si>
  <si>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</si>
  <si>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</si>
  <si>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</si>
  <si>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</si>
  <si>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</si>
  <si>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</si>
  <si>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</si>
  <si>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</si>
  <si>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</si>
  <si>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</si>
  <si>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</si>
  <si>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</si>
  <si>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</si>
  <si>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</si>
  <si>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</si>
  <si>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</si>
  <si>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</si>
  <si>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</si>
  <si>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</si>
  <si>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</si>
  <si>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</si>
  <si>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</si>
  <si>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</si>
  <si>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</si>
  <si>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</si>
  <si>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</si>
  <si>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</si>
  <si>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</si>
  <si>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</si>
  <si>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</si>
  <si>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</si>
  <si>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</si>
  <si>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</si>
  <si>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</si>
  <si>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</si>
  <si>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</si>
  <si>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</si>
  <si>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</si>
  <si>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</si>
  <si>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</si>
  <si>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</si>
  <si>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</si>
  <si>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</si>
  <si>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</si>
  <si>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</si>
  <si>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</si>
  <si>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</si>
  <si>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</si>
  <si>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</si>
  <si>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</si>
  <si>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</si>
  <si>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</si>
  <si>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</si>
  <si>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</si>
  <si>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</si>
  <si>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</si>
  <si>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</si>
  <si>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</si>
  <si>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</si>
  <si>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</si>
  <si>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</si>
  <si>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</si>
  <si>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</si>
  <si>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</si>
  <si>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</si>
  <si>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</si>
  <si>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</si>
  <si>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</si>
  <si>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</si>
  <si>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</si>
  <si>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</si>
  <si>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</si>
  <si>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</si>
  <si>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</si>
  <si>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</si>
  <si>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</si>
  <si>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</si>
  <si>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</si>
  <si>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</si>
  <si>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</si>
  <si>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</si>
  <si>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</si>
  <si>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</si>
  <si>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</si>
  <si>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</si>
  <si>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</si>
  <si>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</si>
  <si>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</si>
  <si>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</si>
  <si>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</si>
  <si>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</si>
  <si>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</si>
  <si>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</si>
  <si>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</si>
  <si>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</si>
  <si>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</si>
  <si>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</si>
  <si>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</si>
  <si>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</si>
  <si>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</si>
  <si>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</si>
  <si>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</si>
  <si>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</si>
  <si>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</si>
  <si>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</si>
  <si>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</si>
  <si>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</si>
  <si>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</si>
  <si>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</si>
  <si>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</si>
  <si>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</si>
  <si>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</si>
  <si>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</si>
  <si>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</si>
  <si>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</si>
  <si>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</si>
  <si>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</si>
  <si>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</si>
  <si>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</si>
  <si>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</si>
  <si>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</si>
  <si>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</si>
  <si>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</si>
  <si>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</si>
  <si>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</si>
  <si>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</si>
  <si>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</si>
  <si>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</si>
  <si>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</si>
  <si>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</si>
  <si>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</si>
  <si>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</si>
  <si>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</si>
  <si>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</si>
  <si>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</si>
  <si>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</si>
  <si>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</si>
  <si>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</si>
  <si>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</si>
  <si>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</si>
  <si>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</si>
  <si>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</si>
  <si>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</si>
  <si>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</si>
  <si>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</si>
  <si>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</si>
  <si>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</si>
  <si>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</si>
  <si>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</si>
  <si>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</si>
  <si>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</si>
  <si>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</si>
  <si>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</si>
  <si>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</si>
  <si>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</si>
  <si>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</si>
  <si>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</si>
  <si>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</si>
  <si>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</si>
  <si>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</si>
  <si>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</si>
  <si>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</si>
  <si>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</si>
  <si>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</si>
  <si>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</si>
  <si>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</si>
  <si>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</si>
  <si>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</si>
  <si>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</si>
  <si>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</si>
  <si>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</si>
  <si>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</si>
  <si>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</si>
  <si>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</si>
  <si>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</si>
  <si>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</si>
  <si>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</si>
  <si>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</si>
  <si>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</si>
  <si>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</si>
  <si>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</si>
  <si>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</si>
  <si>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</si>
  <si>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</si>
  <si>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</si>
  <si>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</si>
  <si>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</si>
  <si>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</si>
  <si>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</si>
  <si>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</si>
  <si>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</si>
  <si>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</si>
  <si>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</si>
  <si>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</si>
  <si>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</si>
  <si>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</si>
  <si>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</si>
  <si>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</si>
  <si>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</si>
  <si>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</si>
  <si>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</si>
  <si>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</si>
  <si>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</si>
  <si>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</si>
  <si>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</si>
  <si>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</si>
  <si>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</si>
  <si>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</si>
  <si>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</si>
  <si>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</si>
  <si>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</si>
  <si>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</si>
  <si>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</si>
  <si>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</si>
  <si>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</si>
  <si>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</si>
  <si>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</si>
  <si>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</si>
  <si>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</si>
  <si>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</si>
  <si>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</si>
  <si>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</si>
  <si>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</si>
  <si>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</si>
  <si>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</si>
  <si>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</si>
  <si>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</si>
  <si>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</si>
  <si>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</si>
  <si>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</si>
  <si>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</si>
  <si>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</si>
  <si>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</si>
  <si>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</si>
  <si>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</si>
  <si>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</si>
  <si>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</si>
  <si>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</si>
  <si>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</si>
  <si>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</si>
  <si>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</si>
  <si>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</si>
  <si>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</si>
  <si>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</si>
  <si>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</si>
  <si>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</si>
  <si>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</si>
  <si>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</si>
  <si>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</si>
  <si>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</si>
  <si>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</si>
  <si>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</si>
  <si>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</si>
  <si>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</si>
  <si>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</si>
  <si>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</si>
  <si>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</si>
  <si>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</si>
  <si>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</si>
  <si>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</si>
  <si>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</si>
  <si>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</si>
  <si>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</si>
  <si>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</si>
  <si>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</si>
  <si>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</si>
  <si>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</si>
  <si>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</si>
  <si>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</si>
  <si>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</si>
  <si>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</si>
  <si>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</si>
  <si>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</si>
  <si>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</si>
  <si>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</si>
  <si>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</si>
  <si>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</si>
  <si>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</si>
  <si>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</si>
  <si>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</si>
  <si>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</si>
  <si>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</si>
  <si>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</si>
  <si>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</si>
  <si>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</si>
  <si>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</si>
  <si>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</si>
  <si>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</si>
  <si>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</si>
  <si>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</si>
  <si>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</si>
  <si>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</si>
  <si>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</si>
  <si>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</si>
  <si>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</si>
  <si>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</si>
  <si>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</si>
  <si>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</si>
  <si>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</si>
  <si>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</si>
  <si>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</si>
  <si>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</si>
  <si>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</si>
  <si>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</si>
  <si>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</si>
  <si>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</si>
  <si>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</si>
  <si>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</si>
  <si>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</si>
  <si>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</si>
  <si>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</si>
  <si>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</si>
  <si>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</si>
  <si>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</si>
  <si>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</si>
  <si>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</si>
  <si>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</si>
  <si>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</si>
  <si>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</si>
  <si>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</si>
  <si>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</si>
  <si>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</si>
  <si>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</si>
  <si>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</si>
  <si>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</si>
  <si>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</si>
  <si>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</si>
  <si>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</si>
  <si>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</si>
  <si>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</si>
  <si>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</si>
  <si>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</si>
  <si>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</si>
  <si>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</si>
  <si>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</si>
  <si>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</si>
  <si>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</si>
  <si>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</si>
  <si>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</si>
  <si>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</si>
  <si>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</si>
  <si>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</si>
  <si>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</si>
  <si>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</si>
  <si>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</si>
  <si>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</si>
  <si>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</si>
  <si>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</si>
  <si>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</si>
  <si>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</si>
  <si>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</si>
  <si>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</si>
  <si>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</si>
  <si>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</si>
  <si>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</si>
  <si>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</si>
  <si>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</si>
  <si>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</si>
  <si>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</si>
  <si>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</si>
  <si>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</si>
  <si>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</si>
  <si>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</si>
  <si>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</si>
  <si>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</si>
  <si>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</si>
  <si>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</si>
  <si>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</si>
  <si>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</si>
  <si>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</si>
  <si>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</si>
  <si>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</si>
  <si>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</si>
  <si>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</si>
  <si>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</si>
  <si>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</si>
  <si>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</si>
  <si>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</si>
  <si>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</si>
  <si>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</si>
  <si>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</si>
  <si>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</si>
  <si>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</si>
  <si>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</si>
  <si>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</si>
  <si>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</si>
  <si>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</si>
  <si>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</si>
  <si>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</si>
  <si>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</si>
  <si>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</si>
  <si>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</si>
  <si>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</si>
  <si>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</si>
  <si>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</si>
  <si>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</si>
  <si>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</si>
  <si>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</si>
  <si>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</si>
  <si>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</si>
  <si>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</si>
  <si>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</si>
  <si>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</si>
  <si>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</si>
  <si>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</si>
  <si>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</si>
  <si>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</si>
  <si>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</si>
  <si>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</si>
  <si>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</si>
  <si>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</si>
  <si>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</si>
  <si>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</si>
  <si>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</si>
  <si>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</si>
  <si>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</si>
  <si>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</si>
  <si>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</si>
  <si>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</si>
  <si>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</si>
  <si>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</si>
  <si>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</si>
  <si>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</si>
  <si>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</si>
  <si>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</si>
  <si>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</si>
  <si>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</si>
  <si>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</si>
  <si>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</si>
  <si>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</si>
  <si>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</si>
  <si>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</si>
  <si>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</si>
  <si>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</si>
  <si>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</si>
  <si>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</si>
  <si>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</si>
  <si>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</si>
  <si>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</si>
  <si>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</si>
  <si>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</si>
  <si>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</si>
  <si>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</si>
  <si>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</si>
  <si>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</si>
  <si>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</si>
  <si>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</si>
  <si>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</si>
  <si>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</si>
  <si>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</si>
  <si>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</si>
  <si>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</si>
  <si>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</si>
  <si>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</si>
  <si>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</si>
  <si>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</si>
  <si>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</si>
  <si>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</si>
  <si>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</si>
  <si>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</si>
  <si>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</si>
  <si>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</si>
  <si>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</si>
  <si>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</si>
  <si>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</si>
  <si>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</si>
  <si>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</si>
  <si>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</si>
  <si>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</si>
  <si>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</si>
  <si>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</si>
  <si>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</si>
  <si>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</si>
  <si>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</si>
  <si>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</si>
  <si>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</si>
  <si>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</si>
  <si>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</si>
  <si>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</si>
  <si>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</si>
  <si>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</si>
  <si>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</si>
  <si>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</si>
  <si>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</si>
  <si>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</si>
  <si>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</si>
  <si>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</si>
  <si>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</si>
  <si>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</si>
  <si>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</si>
  <si>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</si>
  <si>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</si>
  <si>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</si>
  <si>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</si>
  <si>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</si>
  <si>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</si>
  <si>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</si>
  <si>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</si>
  <si>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</si>
  <si>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</si>
  <si>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</si>
  <si>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</si>
  <si>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</si>
  <si>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</si>
  <si>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</si>
  <si>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</si>
  <si>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</si>
  <si>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</si>
  <si>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</si>
  <si>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</si>
  <si>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</si>
  <si>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</si>
  <si>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</si>
  <si>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</si>
  <si>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</si>
  <si>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</si>
  <si>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</si>
  <si>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</si>
  <si>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</si>
  <si>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</si>
  <si>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</si>
  <si>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</si>
  <si>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</si>
  <si>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</si>
  <si>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</si>
  <si>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</si>
  <si>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</si>
  <si>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</si>
  <si>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</si>
  <si>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</si>
  <si>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</si>
  <si>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</si>
  <si>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</si>
  <si>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</si>
  <si>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</si>
  <si>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</si>
  <si>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</si>
  <si>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</si>
  <si>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</si>
  <si>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</si>
  <si>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</si>
  <si>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</si>
  <si>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</si>
  <si>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</si>
  <si>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</si>
  <si>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</si>
  <si>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</si>
  <si>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</si>
  <si>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</si>
  <si>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</si>
  <si>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</si>
  <si>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</si>
  <si>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</si>
  <si>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</si>
  <si>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</si>
  <si>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</si>
  <si>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</si>
  <si>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</si>
  <si>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</si>
  <si>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</si>
  <si>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</si>
  <si>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</si>
  <si>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</si>
  <si>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</si>
  <si>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</si>
  <si>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</si>
  <si>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</si>
  <si>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</si>
  <si>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</si>
  <si>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</si>
  <si>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</si>
  <si>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</si>
  <si>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</si>
  <si>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</si>
  <si>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</si>
  <si>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</si>
  <si>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</si>
  <si>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</si>
  <si>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</si>
  <si>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</si>
  <si>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</si>
  <si>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</si>
  <si>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</si>
  <si>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</si>
  <si>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</si>
  <si>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</si>
  <si>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</si>
  <si>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</si>
  <si>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</si>
  <si>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</si>
  <si>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</si>
  <si>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</si>
  <si>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</si>
  <si>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</si>
  <si>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</si>
  <si>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</si>
  <si>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</si>
  <si>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</si>
  <si>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</si>
  <si>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</si>
  <si>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</si>
  <si>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</si>
  <si>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</si>
  <si>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</si>
  <si>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</si>
  <si>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</si>
  <si>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</si>
  <si>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</si>
  <si>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</si>
  <si>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</si>
  <si>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</si>
  <si>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</si>
  <si>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</si>
  <si>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</si>
  <si>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</si>
  <si>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</si>
  <si>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</si>
  <si>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</si>
  <si>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</si>
  <si>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</si>
  <si>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</si>
  <si>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</si>
  <si>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</si>
  <si>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</si>
  <si>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</si>
  <si>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</si>
  <si>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</si>
  <si>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</si>
  <si>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</si>
  <si>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</si>
  <si>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</si>
  <si>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</si>
  <si>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</si>
  <si>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</si>
  <si>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</si>
  <si>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</si>
  <si>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</si>
  <si>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</si>
  <si>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</si>
  <si>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</si>
  <si>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</si>
  <si>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</si>
  <si>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</si>
  <si>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</si>
  <si>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</si>
  <si>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</si>
  <si>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</si>
  <si>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</si>
  <si>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</si>
  <si>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</si>
  <si>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</si>
  <si>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</si>
  <si>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</si>
  <si>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</si>
  <si>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</si>
  <si>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</si>
  <si>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</si>
  <si>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</si>
  <si>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</si>
  <si>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</si>
  <si>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</si>
  <si>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</si>
  <si>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</si>
  <si>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</si>
  <si>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</si>
  <si>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</si>
  <si>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</si>
  <si>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</si>
  <si>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</si>
  <si>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</si>
  <si>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</si>
  <si>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</si>
  <si>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</si>
  <si>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</si>
  <si>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</si>
  <si>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</si>
  <si>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</si>
  <si>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</si>
  <si>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</si>
  <si>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</si>
  <si>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</si>
  <si>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</si>
  <si>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</si>
  <si>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</si>
  <si>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</si>
  <si>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</si>
  <si>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</si>
  <si>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</si>
  <si>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</si>
  <si>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</si>
  <si>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</si>
  <si>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</si>
  <si>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</si>
  <si>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</si>
  <si>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</si>
  <si>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</si>
  <si>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</si>
  <si>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</si>
  <si>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</si>
  <si>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</si>
  <si>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</si>
  <si>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</si>
  <si>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</si>
  <si>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</si>
  <si>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</si>
  <si>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</si>
  <si>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</si>
  <si>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</si>
  <si>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</si>
  <si>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</si>
  <si>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</si>
  <si>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</si>
  <si>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</si>
  <si>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</si>
  <si>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</si>
  <si>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</si>
  <si>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</si>
  <si>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</si>
  <si>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</si>
  <si>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</si>
  <si>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</si>
  <si>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</si>
  <si>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</si>
  <si>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</si>
  <si>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</si>
  <si>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</si>
  <si>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</si>
  <si>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</si>
  <si>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</si>
  <si>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</si>
  <si>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</si>
  <si>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</si>
  <si>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</si>
  <si>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</si>
  <si>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</si>
  <si>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</si>
  <si>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</si>
  <si>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</si>
  <si>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</si>
  <si>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</si>
  <si>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</si>
  <si>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</si>
  <si>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</si>
  <si>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</si>
  <si>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</si>
  <si>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</si>
  <si>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</si>
  <si>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</si>
  <si>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</si>
  <si>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</si>
  <si>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</si>
  <si>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</si>
  <si>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</si>
  <si>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</si>
  <si>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</si>
  <si>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</si>
  <si>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</si>
  <si>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</si>
  <si>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</si>
  <si>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</si>
  <si>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</si>
  <si>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</si>
  <si>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</si>
  <si>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</si>
  <si>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</si>
  <si>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</si>
  <si>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</si>
  <si>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</si>
  <si>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</si>
  <si>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</si>
  <si>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</si>
  <si>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</si>
  <si>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</si>
  <si>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</si>
  <si>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</si>
  <si>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</si>
  <si>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</si>
  <si>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</si>
  <si>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</si>
  <si>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</si>
  <si>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</si>
  <si>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</si>
  <si>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</si>
  <si>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</si>
  <si>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</si>
  <si>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</si>
  <si>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</si>
  <si>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</si>
  <si>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</si>
  <si>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</si>
  <si>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</si>
  <si>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</si>
  <si>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</si>
  <si>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</si>
  <si>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</si>
  <si>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</si>
  <si>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</si>
  <si>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</si>
  <si>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</si>
  <si>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</si>
  <si>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</si>
  <si>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</si>
  <si>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</si>
  <si>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</si>
  <si>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</si>
  <si>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</si>
  <si>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</si>
  <si>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</si>
  <si>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</si>
  <si>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</si>
  <si>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</si>
  <si>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</si>
  <si>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</si>
  <si>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</si>
  <si>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</si>
  <si>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</si>
  <si>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</si>
  <si>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</si>
  <si>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</si>
  <si>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</si>
  <si>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</si>
  <si>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</si>
  <si>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</si>
  <si>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</si>
  <si>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</si>
  <si>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</si>
  <si>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</si>
  <si>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</si>
  <si>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</si>
  <si>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</si>
  <si>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</si>
  <si>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</si>
  <si>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</si>
  <si>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</si>
  <si>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</si>
  <si>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</si>
  <si>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</si>
  <si>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</si>
  <si>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</si>
  <si>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</si>
  <si>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</si>
  <si>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</si>
  <si>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</si>
  <si>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</si>
  <si>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</si>
  <si>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</si>
  <si>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</si>
  <si>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</si>
  <si>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</si>
  <si>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</si>
  <si>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</si>
  <si>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</si>
  <si>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</si>
  <si>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</si>
  <si>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</si>
  <si>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</si>
  <si>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</si>
  <si>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</si>
  <si>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</si>
  <si>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</si>
  <si>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</si>
  <si>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</si>
  <si>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</si>
  <si>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</si>
  <si>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</si>
  <si>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</si>
  <si>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</si>
  <si>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</si>
  <si>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</si>
  <si>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</si>
  <si>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</si>
  <si>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</si>
  <si>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</si>
  <si>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</si>
  <si>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</si>
  <si>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</si>
  <si>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</si>
  <si>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</si>
  <si>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</si>
  <si>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</si>
  <si>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</si>
  <si>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</si>
  <si>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</si>
  <si>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</si>
  <si>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</si>
  <si>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</si>
  <si>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</si>
  <si>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</si>
  <si>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</si>
  <si>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</si>
  <si>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</si>
  <si>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</si>
  <si>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</si>
  <si>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</si>
  <si>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</si>
  <si>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</si>
  <si>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</si>
  <si>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</si>
  <si>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</si>
  <si>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</si>
  <si>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</si>
  <si>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</si>
  <si>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</si>
  <si>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</si>
  <si>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</si>
  <si>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</si>
  <si>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</si>
  <si>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</si>
  <si>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</si>
  <si>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</si>
  <si>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</si>
  <si>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</si>
  <si>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</si>
  <si>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</si>
  <si>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</si>
  <si>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</si>
  <si>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</si>
  <si>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</si>
  <si>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</si>
  <si>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</si>
  <si>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</si>
  <si>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</si>
  <si>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</si>
  <si>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</si>
  <si>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</si>
  <si>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</si>
  <si>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</si>
  <si>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</si>
  <si>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</si>
  <si>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</si>
  <si>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</si>
  <si>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</si>
  <si>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</si>
  <si>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</si>
  <si>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</si>
  <si>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</si>
  <si>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</si>
  <si>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</si>
  <si>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</si>
  <si>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</si>
  <si>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</si>
  <si>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</si>
  <si>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</si>
  <si>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</si>
  <si>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</si>
  <si>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</si>
  <si>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</si>
  <si>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</si>
  <si>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</si>
  <si>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</si>
  <si>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</si>
  <si>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</si>
  <si>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</si>
  <si>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</si>
  <si>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</si>
  <si>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</si>
  <si>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</si>
  <si>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</si>
  <si>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</si>
  <si>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</si>
  <si>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</si>
  <si>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</si>
  <si>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</si>
  <si>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</si>
  <si>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</si>
  <si>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</si>
  <si>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</si>
  <si>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</si>
  <si>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</si>
  <si>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</si>
  <si>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</si>
  <si>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</si>
  <si>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</si>
  <si>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</si>
  <si>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</si>
  <si>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</si>
  <si>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</si>
  <si>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</si>
  <si>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</si>
  <si>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</si>
  <si>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</si>
  <si>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</si>
  <si>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</si>
  <si>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</si>
  <si>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</si>
  <si>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</si>
  <si>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</si>
  <si>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</si>
  <si>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</si>
  <si>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</si>
  <si>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</si>
  <si>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</si>
  <si>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</si>
  <si>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</si>
  <si>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</si>
  <si>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</si>
  <si>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</si>
  <si>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</si>
  <si>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</si>
  <si>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</si>
  <si>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</si>
  <si>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</si>
  <si>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</si>
  <si>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</si>
  <si>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</si>
  <si>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</si>
  <si>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</si>
  <si>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</si>
  <si>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</si>
  <si>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</si>
  <si>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</si>
  <si>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</si>
  <si>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</si>
  <si>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</si>
  <si>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</si>
  <si>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</si>
  <si>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</si>
  <si>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</si>
  <si>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</si>
  <si>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</si>
  <si>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</si>
  <si>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</si>
  <si>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</si>
  <si>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</si>
  <si>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</si>
  <si>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</si>
  <si>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</si>
  <si>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</si>
  <si>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</si>
  <si>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</si>
  <si>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</si>
  <si>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</si>
  <si>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</si>
  <si>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</si>
  <si>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</si>
  <si>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</si>
  <si>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</si>
  <si>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</si>
  <si>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</si>
  <si>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</si>
  <si>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</si>
  <si>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</si>
  <si>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</si>
  <si>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</si>
  <si>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</si>
  <si>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</si>
  <si>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</si>
  <si>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</si>
  <si>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</si>
  <si>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</si>
  <si>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</si>
  <si>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</si>
  <si>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</si>
  <si>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</si>
  <si>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</si>
  <si>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</si>
  <si>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</si>
  <si>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</si>
  <si>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</si>
  <si>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</si>
  <si>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</si>
  <si>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</si>
  <si>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</si>
  <si>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</si>
  <si>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</si>
  <si>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</si>
  <si>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</si>
  <si>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</si>
  <si>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</si>
  <si>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</si>
  <si>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</si>
  <si>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</si>
  <si>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</si>
  <si>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</si>
  <si>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</si>
  <si>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</si>
  <si>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</si>
  <si>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</si>
  <si>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</si>
  <si>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</si>
  <si>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</si>
  <si>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</si>
  <si>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</si>
  <si>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</si>
  <si>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</si>
  <si>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</si>
  <si>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</si>
  <si>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</si>
  <si>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</si>
  <si>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</si>
  <si>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</si>
  <si>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</si>
  <si>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</si>
  <si>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</si>
  <si>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</si>
  <si>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</si>
  <si>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</si>
  <si>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</si>
  <si>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</si>
  <si>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</si>
  <si>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</si>
  <si>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</si>
  <si>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</si>
  <si>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</si>
  <si>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</si>
  <si>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</si>
  <si>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</si>
  <si>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</si>
  <si>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</si>
  <si>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</si>
  <si>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</si>
  <si>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</si>
  <si>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</si>
  <si>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</si>
  <si>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</si>
  <si>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</si>
  <si>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</si>
  <si>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</si>
  <si>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</si>
  <si>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</si>
  <si>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</si>
  <si>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</si>
  <si>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</si>
  <si>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</si>
  <si>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</si>
  <si>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</si>
  <si>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</si>
  <si>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</si>
  <si>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</si>
  <si>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</si>
  <si>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</si>
  <si>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</si>
  <si>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</si>
  <si>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</si>
  <si>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</si>
  <si>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</si>
  <si>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</si>
  <si>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</si>
  <si>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</si>
  <si>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</si>
  <si>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</si>
  <si>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</si>
  <si>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</si>
  <si>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</si>
  <si>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</si>
  <si>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</si>
  <si>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</si>
  <si>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</si>
  <si>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</si>
  <si>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</si>
  <si>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</si>
  <si>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</si>
  <si>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</si>
  <si>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</si>
  <si>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</si>
  <si>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</si>
  <si>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</si>
  <si>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</si>
  <si>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</si>
  <si>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</si>
  <si>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</si>
  <si>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</si>
  <si>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</si>
  <si>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</si>
  <si>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</si>
  <si>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</si>
  <si>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</si>
  <si>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</si>
  <si>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</si>
  <si>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</si>
  <si>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</si>
  <si>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</si>
  <si>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</si>
  <si>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</si>
  <si>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</si>
  <si>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</si>
  <si>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</si>
  <si>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</si>
  <si>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</si>
  <si>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</si>
  <si>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</si>
  <si>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</si>
  <si>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</si>
  <si>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</si>
  <si>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</si>
  <si>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</si>
  <si>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</si>
  <si>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</si>
  <si>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</si>
  <si>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</si>
  <si>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</si>
  <si>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</si>
  <si>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</si>
  <si>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</si>
  <si>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</si>
  <si>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</si>
  <si>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</si>
  <si>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</si>
  <si>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</si>
  <si>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</si>
  <si>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</si>
  <si>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</si>
  <si>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</si>
  <si>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</si>
  <si>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</si>
  <si>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</si>
  <si>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</si>
  <si>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</si>
  <si>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</si>
  <si>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</si>
  <si>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</si>
  <si>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</si>
  <si>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</si>
  <si>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</si>
  <si>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</si>
  <si>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</si>
  <si>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</si>
  <si>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</si>
  <si>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</si>
  <si>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</si>
  <si>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</si>
  <si>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</si>
  <si>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</si>
  <si>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</si>
  <si>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</si>
  <si>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</si>
  <si>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</si>
  <si>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</si>
  <si>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</si>
  <si>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</si>
  <si>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</si>
  <si>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</si>
  <si>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</si>
  <si>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</si>
  <si>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</si>
  <si>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</si>
  <si>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</si>
  <si>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</si>
  <si>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</si>
  <si>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</si>
  <si>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</si>
  <si>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</si>
  <si>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</si>
  <si>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</si>
  <si>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</si>
  <si>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</si>
  <si>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</si>
  <si>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</si>
  <si>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</si>
  <si>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</si>
  <si>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</si>
  <si>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</si>
  <si>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</si>
  <si>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</si>
  <si>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</si>
  <si>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</si>
  <si>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</si>
  <si>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</si>
  <si>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</si>
  <si>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</si>
  <si>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</si>
  <si>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</si>
  <si>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</si>
  <si>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</si>
  <si>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</si>
  <si>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</si>
  <si>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</si>
  <si>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</si>
  <si>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</si>
  <si>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</si>
  <si>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</si>
  <si>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</si>
  <si>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</si>
  <si>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</si>
  <si>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</si>
  <si>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</si>
  <si>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</si>
  <si>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</si>
  <si>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</si>
  <si>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</si>
  <si>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</si>
  <si>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</si>
  <si>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</si>
  <si>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</si>
  <si>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</si>
  <si>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</si>
  <si>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</si>
  <si>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</si>
  <si>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</si>
  <si>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</si>
  <si>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</si>
  <si>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</si>
  <si>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</si>
  <si>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</si>
  <si>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</si>
  <si>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</si>
  <si>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</si>
  <si>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</si>
  <si>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</si>
  <si>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</si>
  <si>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</si>
  <si>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</si>
  <si>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</si>
  <si>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</si>
  <si>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</si>
  <si>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</si>
  <si>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</si>
  <si>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</si>
  <si>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</si>
  <si>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</si>
  <si>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</si>
  <si>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</si>
  <si>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</si>
  <si>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</si>
  <si>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</si>
  <si>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</si>
  <si>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</si>
  <si>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</si>
  <si>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</si>
  <si>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</si>
  <si>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</si>
  <si>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</si>
  <si>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</si>
  <si>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</si>
  <si>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</si>
  <si>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</si>
  <si>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</si>
  <si>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</si>
  <si>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</si>
  <si>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</si>
  <si>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</si>
  <si>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</si>
  <si>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</si>
  <si>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</si>
  <si>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</si>
  <si>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</si>
  <si>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</si>
  <si>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</si>
  <si>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</si>
  <si>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</si>
  <si>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</si>
  <si>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</si>
  <si>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</si>
  <si>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</si>
  <si>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</si>
  <si>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</si>
  <si>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</si>
  <si>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</si>
  <si>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</si>
  <si>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</si>
  <si>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</si>
  <si>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</si>
  <si>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</si>
  <si>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</si>
  <si>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</si>
  <si>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</si>
  <si>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</si>
  <si>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</si>
  <si>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</si>
  <si>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</si>
  <si>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</si>
  <si>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</si>
  <si>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</si>
  <si>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</si>
  <si>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</si>
  <si>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</si>
  <si>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</si>
  <si>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</si>
  <si>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</si>
  <si>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</si>
  <si>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</si>
  <si>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</si>
  <si>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</si>
  <si>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</si>
  <si>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</si>
  <si>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</si>
  <si>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</si>
  <si>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</si>
  <si>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</si>
  <si>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</si>
  <si>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</si>
  <si>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</si>
  <si>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</si>
  <si>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</si>
  <si>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</si>
  <si>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</si>
  <si>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</si>
  <si>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</si>
  <si>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</si>
  <si>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</si>
  <si>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</si>
  <si>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</si>
  <si>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</si>
  <si>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</si>
  <si>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</si>
  <si>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</si>
  <si>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</si>
  <si>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</si>
  <si>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</si>
  <si>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</si>
  <si>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</si>
  <si>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</si>
  <si>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</si>
  <si>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</si>
  <si>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</si>
  <si>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</si>
  <si>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</si>
  <si>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</si>
  <si>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</si>
  <si>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</si>
  <si>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</si>
  <si>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</si>
  <si>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</si>
  <si>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</si>
  <si>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</si>
  <si>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</si>
  <si>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</si>
  <si>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</si>
  <si>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</si>
  <si>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</si>
  <si>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</si>
  <si>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</si>
  <si>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</si>
  <si>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</si>
  <si>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</si>
  <si>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</si>
  <si>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</si>
  <si>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</si>
  <si>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</si>
  <si>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</si>
  <si>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</si>
  <si>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</si>
  <si>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</si>
  <si>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</si>
  <si>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</si>
  <si>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</si>
  <si>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</si>
  <si>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</si>
  <si>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</si>
  <si>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</si>
  <si>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</si>
  <si>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</si>
  <si>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</si>
  <si>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</si>
  <si>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</si>
  <si>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</si>
  <si>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</si>
  <si>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</si>
  <si>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</si>
  <si>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</si>
  <si>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</si>
  <si>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</si>
  <si>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</si>
  <si>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</si>
  <si>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</si>
  <si>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</si>
  <si>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</si>
  <si>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</si>
  <si>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</si>
  <si>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</si>
  <si>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</si>
  <si>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</si>
  <si>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</si>
  <si>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</si>
  <si>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</si>
  <si>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</si>
  <si>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</si>
  <si>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</si>
  <si>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</si>
  <si>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</si>
  <si>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</si>
  <si>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</si>
  <si>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</si>
  <si>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</si>
  <si>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</si>
  <si>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</si>
  <si>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</si>
  <si>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</si>
  <si>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</si>
  <si>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</si>
  <si>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</si>
  <si>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</si>
  <si>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</si>
  <si>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</si>
  <si>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</si>
  <si>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</si>
  <si>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</si>
  <si>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</si>
  <si>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</si>
  <si>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</si>
  <si>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</si>
  <si>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</si>
  <si>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</si>
  <si>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</si>
  <si>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</si>
  <si>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</si>
  <si>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</si>
  <si>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</si>
  <si>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</si>
  <si>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</si>
  <si>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</si>
  <si>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</si>
  <si>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</si>
  <si>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</si>
  <si>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</si>
  <si>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</si>
  <si>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</si>
  <si>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</si>
  <si>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</si>
  <si>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</si>
  <si>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</si>
  <si>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</si>
  <si>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</si>
  <si>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</si>
  <si>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</si>
  <si>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</si>
  <si>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</si>
  <si>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</si>
  <si>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</si>
  <si>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</si>
  <si>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</si>
  <si>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</si>
  <si>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</si>
  <si>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</si>
  <si>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</si>
  <si>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</si>
  <si>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</si>
  <si>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</si>
  <si>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</si>
  <si>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</si>
  <si>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</si>
  <si>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</si>
  <si>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</si>
  <si>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</si>
  <si>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</si>
  <si>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</si>
  <si>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</si>
  <si>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</si>
  <si>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</si>
  <si>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</si>
  <si>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</si>
  <si>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</si>
  <si>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</si>
  <si>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</si>
  <si>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</si>
  <si>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</si>
  <si>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</si>
  <si>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</si>
  <si>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</si>
  <si>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</si>
  <si>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</si>
  <si>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</si>
  <si>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</si>
  <si>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</si>
  <si>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</si>
  <si>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</si>
  <si>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</si>
  <si>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</si>
  <si>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</si>
  <si>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</si>
  <si>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</si>
  <si>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</si>
  <si>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</si>
  <si>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</si>
  <si>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</si>
  <si>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</si>
  <si>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</si>
  <si>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</si>
  <si>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</si>
  <si>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</si>
  <si>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</si>
  <si>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</si>
  <si>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</si>
  <si>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</si>
  <si>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</si>
  <si>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</si>
  <si>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</si>
  <si>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</si>
  <si>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</si>
  <si>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</si>
  <si>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</si>
  <si>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</si>
  <si>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</si>
  <si>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</si>
  <si>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</si>
  <si>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</si>
  <si>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</si>
  <si>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</si>
  <si>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</si>
  <si>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</si>
  <si>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</si>
  <si>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</si>
  <si>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</si>
  <si>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</si>
  <si>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</si>
  <si>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</si>
  <si>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</si>
  <si>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</si>
  <si>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</si>
  <si>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</si>
  <si>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</si>
  <si>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</si>
  <si>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</si>
  <si>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</si>
  <si>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</si>
  <si>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</si>
  <si>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</si>
  <si>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</si>
  <si>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</si>
  <si>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</si>
  <si>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</si>
  <si>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</si>
  <si>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</si>
  <si>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</si>
  <si>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</si>
  <si>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</si>
  <si>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</si>
  <si>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</si>
  <si>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</si>
  <si>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</si>
  <si>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</si>
  <si>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</si>
  <si>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</si>
  <si>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</si>
  <si>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</si>
  <si>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</si>
  <si>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</si>
  <si>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</si>
  <si>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</si>
  <si>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</si>
  <si>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</si>
  <si>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</si>
  <si>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</si>
  <si>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</si>
  <si>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</si>
  <si>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</si>
  <si>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</si>
  <si>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</si>
  <si>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</si>
  <si>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</si>
  <si>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</si>
  <si>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</si>
  <si>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</si>
  <si>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</si>
  <si>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</si>
  <si>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</si>
  <si>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</si>
  <si>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</si>
  <si>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</si>
  <si>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</si>
  <si>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</si>
  <si>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</si>
  <si>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</si>
  <si>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</si>
  <si>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</si>
  <si>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</si>
  <si>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</si>
  <si>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</si>
  <si>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</si>
  <si>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</si>
  <si>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</si>
  <si>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</si>
  <si>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</si>
  <si>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</si>
  <si>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</si>
  <si>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</si>
  <si>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</si>
  <si>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</si>
  <si>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</si>
  <si>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</si>
  <si>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</si>
  <si>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</si>
  <si>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</si>
  <si>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</si>
  <si>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</si>
  <si>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</si>
  <si>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</si>
  <si>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</si>
  <si>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</si>
  <si>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</si>
  <si>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</si>
  <si>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</si>
  <si>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</si>
  <si>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</si>
  <si>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</si>
  <si>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</si>
  <si>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</si>
  <si>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</si>
  <si>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</si>
  <si>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</si>
  <si>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</si>
  <si>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</si>
  <si>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</si>
  <si>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</si>
  <si>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</si>
  <si>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</si>
  <si>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</si>
  <si>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</si>
  <si>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</si>
  <si>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</si>
  <si>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</si>
  <si>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</si>
  <si>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</si>
  <si>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</si>
  <si>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</si>
  <si>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</si>
  <si>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</si>
  <si>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</si>
  <si>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</si>
  <si>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</si>
  <si>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</si>
  <si>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</si>
  <si>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</si>
  <si>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</si>
  <si>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</si>
  <si>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</si>
  <si>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</si>
  <si>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</si>
  <si>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</si>
  <si>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</si>
  <si>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</si>
  <si>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</si>
  <si>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</si>
  <si>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</si>
  <si>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</si>
  <si>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</si>
  <si>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</si>
  <si>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</si>
  <si>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</si>
  <si>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</si>
  <si>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</si>
  <si>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</si>
  <si>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</si>
  <si>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</si>
  <si>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</si>
  <si>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</si>
  <si>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</si>
  <si>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</si>
  <si>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</si>
  <si>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</si>
  <si>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</si>
  <si>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</si>
  <si>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</si>
  <si>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</si>
  <si>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</si>
  <si>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</si>
  <si>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</si>
  <si>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</si>
  <si>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</si>
  <si>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</si>
  <si>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</si>
  <si>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</si>
  <si>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</si>
  <si>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</si>
  <si>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</si>
  <si>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</si>
  <si>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</si>
  <si>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</si>
  <si>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</si>
  <si>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</si>
  <si>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</si>
  <si>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</si>
  <si>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</si>
  <si>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</si>
  <si>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</si>
  <si>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</si>
  <si>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</si>
  <si>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</si>
  <si>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</si>
  <si>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</si>
  <si>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</si>
  <si>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</si>
  <si>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</si>
  <si>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</si>
  <si>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</si>
  <si>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</si>
  <si>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</si>
  <si>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</si>
  <si>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</si>
  <si>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</si>
  <si>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</si>
  <si>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</si>
  <si>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</si>
  <si>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</si>
  <si>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</si>
  <si>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</si>
  <si>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</si>
  <si>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</si>
  <si>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</si>
  <si>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</si>
  <si>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</si>
  <si>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</si>
  <si>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</si>
  <si>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</si>
  <si>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</si>
  <si>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</si>
  <si>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</si>
  <si>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</si>
  <si>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</si>
  <si>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</si>
  <si>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</si>
  <si>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</si>
  <si>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</si>
  <si>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</si>
  <si>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</si>
  <si>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</si>
  <si>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</si>
  <si>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</si>
  <si>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</si>
  <si>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</si>
  <si>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</si>
  <si>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</si>
  <si>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</si>
  <si>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</si>
  <si>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</si>
  <si>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</si>
  <si>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</si>
  <si>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</si>
  <si>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</si>
  <si>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</si>
  <si>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</si>
  <si>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</si>
  <si>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</si>
  <si>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</si>
  <si>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</si>
  <si>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</si>
  <si>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</si>
  <si>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</si>
  <si>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</si>
  <si>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</si>
  <si>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</si>
  <si>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</si>
  <si>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</si>
  <si>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</si>
  <si>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</si>
  <si>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</si>
  <si>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</si>
  <si>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</si>
  <si>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</si>
  <si>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</si>
  <si>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</si>
  <si>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</si>
  <si>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</si>
  <si>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</si>
  <si>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</si>
  <si>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</si>
  <si>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</si>
  <si>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</si>
  <si>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</si>
  <si>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</si>
  <si>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</si>
  <si>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</si>
  <si>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</si>
  <si>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</si>
  <si>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</si>
  <si>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</si>
  <si>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</si>
  <si>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</si>
  <si>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</si>
  <si>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</si>
  <si>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</si>
  <si>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</si>
  <si>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</si>
  <si>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</si>
  <si>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</si>
  <si>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</si>
  <si>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</si>
  <si>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</si>
  <si>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</si>
  <si>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</si>
  <si>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</si>
  <si>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</si>
  <si>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</si>
  <si>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</si>
  <si>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</si>
  <si>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</si>
  <si>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</si>
  <si>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</si>
  <si>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</si>
  <si>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</si>
  <si>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</si>
  <si>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</si>
  <si>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</si>
  <si>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</si>
  <si>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</si>
  <si>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</si>
  <si>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</si>
  <si>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</si>
  <si>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</si>
  <si>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</si>
  <si>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</si>
  <si>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</si>
  <si>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</si>
  <si>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</si>
  <si>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</si>
  <si>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</si>
  <si>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</si>
  <si>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</si>
  <si>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</si>
  <si>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</si>
  <si>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</si>
  <si>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</si>
  <si>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</si>
  <si>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</si>
  <si>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</si>
  <si>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</si>
  <si>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</si>
  <si>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</si>
  <si>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</si>
  <si>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</si>
  <si>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</si>
  <si>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</si>
  <si>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</si>
  <si>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</si>
  <si>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</si>
  <si>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</si>
  <si>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</si>
  <si>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</si>
  <si>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</si>
  <si>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</si>
  <si>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</si>
  <si>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</si>
  <si>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</si>
  <si>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</si>
  <si>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</si>
  <si>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</si>
  <si>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</si>
  <si>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</si>
  <si>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</si>
  <si>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</si>
  <si>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</si>
  <si>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</si>
  <si>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</si>
  <si>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</si>
  <si>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</si>
  <si>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</si>
  <si>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</si>
  <si>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</si>
  <si>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</si>
  <si>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</si>
  <si>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</si>
  <si>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</si>
  <si>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</si>
  <si>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</si>
  <si>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</si>
  <si>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</si>
  <si>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</si>
  <si>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</si>
  <si>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</si>
  <si>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</si>
  <si>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</si>
  <si>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</si>
  <si>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</si>
  <si>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</si>
  <si>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</si>
  <si>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</si>
  <si>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</si>
  <si>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</si>
  <si>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</si>
  <si>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</si>
  <si>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</si>
  <si>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</si>
  <si>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</si>
  <si>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</si>
  <si>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</si>
  <si>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</si>
  <si>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</si>
  <si>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</si>
  <si>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</si>
  <si>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</si>
  <si>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</si>
  <si>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</si>
  <si>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</si>
  <si>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</si>
  <si>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</si>
  <si>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</si>
  <si>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</si>
  <si>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</si>
  <si>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</si>
  <si>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</si>
  <si>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</si>
  <si>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</si>
  <si>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</si>
  <si>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</si>
  <si>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</si>
  <si>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</si>
  <si>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</si>
  <si>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</si>
  <si>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</si>
  <si>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</si>
  <si>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</si>
  <si>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</si>
  <si>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</si>
  <si>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</si>
  <si>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</si>
  <si>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</si>
  <si>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</si>
  <si>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</si>
  <si>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</si>
  <si>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</si>
  <si>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</si>
  <si>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</si>
  <si>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</si>
  <si>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</si>
  <si>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</si>
  <si>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</si>
  <si>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</si>
  <si>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</si>
  <si>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</si>
  <si>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</si>
  <si>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</si>
  <si>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</si>
  <si>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</si>
  <si>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</si>
  <si>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</si>
  <si>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</si>
  <si>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</si>
  <si>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</si>
  <si>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</si>
  <si>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</si>
  <si>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</si>
  <si>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</si>
  <si>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</si>
  <si>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</si>
  <si>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</si>
  <si>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</si>
  <si>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</si>
  <si>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</si>
  <si>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</si>
  <si>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</si>
  <si>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</si>
  <si>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</si>
  <si>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</si>
  <si>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</si>
  <si>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</si>
  <si>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</si>
  <si>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</si>
  <si>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</si>
  <si>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</si>
  <si>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</si>
  <si>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</si>
  <si>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</si>
  <si>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</si>
  <si>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</si>
  <si>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</si>
  <si>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</si>
  <si>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</si>
  <si>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</si>
  <si>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</si>
  <si>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</si>
  <si>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</si>
  <si>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</si>
  <si>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</si>
  <si>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</si>
  <si>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</si>
  <si>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</si>
  <si>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</si>
  <si>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</si>
  <si>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</si>
  <si>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</si>
  <si>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</si>
  <si>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</si>
  <si>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</si>
  <si>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</si>
  <si>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</si>
  <si>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</si>
  <si>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</si>
  <si>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</si>
  <si>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</si>
  <si>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</si>
  <si>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</si>
  <si>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</si>
  <si>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</si>
  <si>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</si>
  <si>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</si>
  <si>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</si>
  <si>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</si>
  <si>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</si>
  <si>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</si>
  <si>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</si>
  <si>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</si>
  <si>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</si>
  <si>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</si>
  <si>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</si>
  <si>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</si>
  <si>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</si>
  <si>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</si>
  <si>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</si>
  <si>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</si>
  <si>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</si>
  <si>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</si>
  <si>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</si>
  <si>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</si>
  <si>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</si>
  <si>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</si>
  <si>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</si>
  <si>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</si>
  <si>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</si>
  <si>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</si>
  <si>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</si>
  <si>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</si>
  <si>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</si>
  <si>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</si>
  <si>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</si>
  <si>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</si>
  <si>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</si>
  <si>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</si>
  <si>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</si>
  <si>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</si>
  <si>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</si>
  <si>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</si>
  <si>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</si>
  <si>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</si>
  <si>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</si>
  <si>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</si>
  <si>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</si>
  <si>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</si>
  <si>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</si>
  <si>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</si>
  <si>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</si>
  <si>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</si>
  <si>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</si>
  <si>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</si>
  <si>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</si>
  <si>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</si>
  <si>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</si>
  <si>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</si>
  <si>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</si>
  <si>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</si>
  <si>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</si>
  <si>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</si>
  <si>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</si>
  <si>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</si>
  <si>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</si>
  <si>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</si>
  <si>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</si>
  <si>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</si>
  <si>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</si>
  <si>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</si>
  <si>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</si>
  <si>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</si>
  <si>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</si>
  <si>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</si>
  <si>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</si>
  <si>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</si>
  <si>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</si>
  <si>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</si>
  <si>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</si>
  <si>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</si>
  <si>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</si>
  <si>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</si>
  <si>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</si>
  <si>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</si>
  <si>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</si>
  <si>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</si>
  <si>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</si>
  <si>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</si>
  <si>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</si>
  <si>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</si>
  <si>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</si>
  <si>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</si>
  <si>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</si>
  <si>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</si>
  <si>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</si>
  <si>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</si>
  <si>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</si>
  <si>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</si>
  <si>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</si>
  <si>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</si>
  <si>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</si>
  <si>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</si>
  <si>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</si>
  <si>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</si>
  <si>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</si>
  <si>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</si>
  <si>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</si>
  <si>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</si>
  <si>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</si>
  <si>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</si>
  <si>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</si>
  <si>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</si>
  <si>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</si>
  <si>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</si>
  <si>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</si>
  <si>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</si>
  <si>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</si>
  <si>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</si>
  <si>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</si>
  <si>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</si>
  <si>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</si>
  <si>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</si>
  <si>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</si>
  <si>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</si>
  <si>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</si>
  <si>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</si>
  <si>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</si>
  <si>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</si>
  <si>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</si>
  <si>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</si>
  <si>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</si>
  <si>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</si>
  <si>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</si>
  <si>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</si>
  <si>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</si>
  <si>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</si>
  <si>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</si>
  <si>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</si>
  <si>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</si>
  <si>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</si>
  <si>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</si>
  <si>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</si>
  <si>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</si>
  <si>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</si>
  <si>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</si>
  <si>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</si>
  <si>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</si>
  <si>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</si>
  <si>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</si>
  <si>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</si>
  <si>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</si>
  <si>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</si>
  <si>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</si>
  <si>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</si>
  <si>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</si>
  <si>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</si>
  <si>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</si>
  <si>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</si>
  <si>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</si>
  <si>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</si>
  <si>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</si>
  <si>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</si>
  <si>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</si>
  <si>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</si>
  <si>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</si>
  <si>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</si>
  <si>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</si>
  <si>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</si>
  <si>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</si>
  <si>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</si>
  <si>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</si>
  <si>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</si>
  <si>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</si>
  <si>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</si>
  <si>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</si>
  <si>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</si>
  <si>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</si>
  <si>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</si>
  <si>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</si>
  <si>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</si>
  <si>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</si>
  <si>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</si>
  <si>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</si>
  <si>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</si>
  <si>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</si>
  <si>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</si>
  <si>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</si>
  <si>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</si>
  <si>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</si>
  <si>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</si>
  <si>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</si>
  <si>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</si>
  <si>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</si>
  <si>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</si>
  <si>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</si>
  <si>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</si>
  <si>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</si>
  <si>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</si>
  <si>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</si>
  <si>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</si>
  <si>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</si>
  <si>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</si>
  <si>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</si>
  <si>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</si>
  <si>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</si>
  <si>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</si>
  <si>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</si>
  <si>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</si>
  <si>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</si>
  <si>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</si>
  <si>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</si>
  <si>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</si>
  <si>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</si>
  <si>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</si>
  <si>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</si>
  <si>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</si>
  <si>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</si>
  <si>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</si>
  <si>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</si>
  <si>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</si>
  <si>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</si>
  <si>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</si>
  <si>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</si>
  <si>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</si>
  <si>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</si>
  <si>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</si>
  <si>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</si>
  <si>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</si>
  <si>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</si>
  <si>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</si>
  <si>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</si>
  <si>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</si>
  <si>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</si>
  <si>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</si>
  <si>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</si>
  <si>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</si>
  <si>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</si>
  <si>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</si>
  <si>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</si>
  <si>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</si>
  <si>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</si>
  <si>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</si>
  <si>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</si>
  <si>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</si>
  <si>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</si>
  <si>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</si>
  <si>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</si>
  <si>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</si>
  <si>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</si>
  <si>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</si>
  <si>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</si>
  <si>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</si>
  <si>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</si>
  <si>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</si>
  <si>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</si>
  <si>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</si>
  <si>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</si>
  <si>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</si>
  <si>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</si>
  <si>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</si>
  <si>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</si>
  <si>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</si>
  <si>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</si>
  <si>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</si>
  <si>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</si>
  <si>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</si>
  <si>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</si>
  <si>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</si>
  <si>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</si>
  <si>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</si>
  <si>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</si>
  <si>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</si>
  <si>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</si>
  <si>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</si>
  <si>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</si>
  <si>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</si>
  <si>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</si>
  <si>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</si>
  <si>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</si>
  <si>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</si>
  <si>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</si>
  <si>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</si>
  <si>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</si>
  <si>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</si>
  <si>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</si>
  <si>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</si>
  <si>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</si>
  <si>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</si>
  <si>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</si>
  <si>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</si>
  <si>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</si>
  <si>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</si>
  <si>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</si>
  <si>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</si>
  <si>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</si>
  <si>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</si>
  <si>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</si>
  <si>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</si>
  <si>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</si>
  <si>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</si>
  <si>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</si>
  <si>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</si>
  <si>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</si>
  <si>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</si>
  <si>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</si>
  <si>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</si>
  <si>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</si>
  <si>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</si>
  <si>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</si>
  <si>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</si>
  <si>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</si>
  <si>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</si>
  <si>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</si>
  <si>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</si>
  <si>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</si>
  <si>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</si>
  <si>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</si>
  <si>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</si>
  <si>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</si>
  <si>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</si>
  <si>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</si>
  <si>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</si>
  <si>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</si>
  <si>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</si>
  <si>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</si>
  <si>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</si>
  <si>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</si>
  <si>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</si>
  <si>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</si>
  <si>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</si>
  <si>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</si>
  <si>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</si>
  <si>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</si>
  <si>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</si>
  <si>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</si>
  <si>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</si>
  <si>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</si>
  <si>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</si>
  <si>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</si>
  <si>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</si>
  <si>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</si>
  <si>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</si>
  <si>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</si>
  <si>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</si>
  <si>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</si>
  <si>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</si>
  <si>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</si>
  <si>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</si>
  <si>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</si>
  <si>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</si>
  <si>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</si>
  <si>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</si>
  <si>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</si>
  <si>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</si>
  <si>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</si>
  <si>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</si>
  <si>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</si>
  <si>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</si>
  <si>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</si>
  <si>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</si>
  <si>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</si>
  <si>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</si>
  <si>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</si>
  <si>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</si>
  <si>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</si>
  <si>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</si>
  <si>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</si>
  <si>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</si>
  <si>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</si>
  <si>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</si>
  <si>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</si>
  <si>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</si>
  <si>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</si>
  <si>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</si>
  <si>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</si>
  <si>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</si>
  <si>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</si>
  <si>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</si>
  <si>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</si>
  <si>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</si>
  <si>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</si>
  <si>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</si>
  <si>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</si>
  <si>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</si>
  <si>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</si>
  <si>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</si>
  <si>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</si>
  <si>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</si>
  <si>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</si>
  <si>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</si>
  <si>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</si>
  <si>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</si>
  <si>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</si>
  <si>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</si>
  <si>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</si>
  <si>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</si>
  <si>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</si>
  <si>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</si>
  <si>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</si>
  <si>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</si>
  <si>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</si>
  <si>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</si>
  <si>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</si>
  <si>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</si>
  <si>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</si>
  <si>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</si>
  <si>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</si>
  <si>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</si>
  <si>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</si>
  <si>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</si>
  <si>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</si>
  <si>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</si>
  <si>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</si>
  <si>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</si>
  <si>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</si>
  <si>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</si>
  <si>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</si>
  <si>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</si>
  <si>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</si>
  <si>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</si>
  <si>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</si>
  <si>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</si>
  <si>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</si>
  <si>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</si>
  <si>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</si>
  <si>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</si>
  <si>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</si>
  <si>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</si>
  <si>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</si>
  <si>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</si>
  <si>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</si>
  <si>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</si>
  <si>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</si>
  <si>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</si>
  <si>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</si>
  <si>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</si>
  <si>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</si>
  <si>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</si>
  <si>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</si>
  <si>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</si>
  <si>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</si>
  <si>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</si>
  <si>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</si>
  <si>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</si>
  <si>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</si>
  <si>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</si>
  <si>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</si>
  <si>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</si>
  <si>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</si>
  <si>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</si>
  <si>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</si>
  <si>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</si>
  <si>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</si>
  <si>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</si>
  <si>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</si>
  <si>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</si>
  <si>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</si>
  <si>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</si>
  <si>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</si>
  <si>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</si>
  <si>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</si>
  <si>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</si>
  <si>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</si>
  <si>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</si>
  <si>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</si>
  <si>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</si>
  <si>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</si>
  <si>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</si>
  <si>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</si>
  <si>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</si>
  <si>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</si>
  <si>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</si>
  <si>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</si>
  <si>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</si>
  <si>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</si>
  <si>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</si>
  <si>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</si>
  <si>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</si>
  <si>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</si>
  <si>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</si>
  <si>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</si>
  <si>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</si>
  <si>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</si>
  <si>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</si>
  <si>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</si>
  <si>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</si>
  <si>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</si>
  <si>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</si>
  <si>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</si>
  <si>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</si>
  <si>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</si>
  <si>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</si>
  <si>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</si>
  <si>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</si>
  <si>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</si>
  <si>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</si>
  <si>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</si>
  <si>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</si>
  <si>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</si>
  <si>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</si>
  <si>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</si>
  <si>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</si>
  <si>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</si>
  <si>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</si>
  <si>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</si>
  <si>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</si>
  <si>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</si>
  <si>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</si>
  <si>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</si>
  <si>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</si>
  <si>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</si>
  <si>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</si>
  <si>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</si>
  <si>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</si>
  <si>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</si>
  <si>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</si>
  <si>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</si>
  <si>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</si>
  <si>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</si>
  <si>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</si>
  <si>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</si>
  <si>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</si>
  <si>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</si>
  <si>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</si>
  <si>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</si>
  <si>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</si>
  <si>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</si>
  <si>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</si>
  <si>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</si>
  <si>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</si>
  <si>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</si>
  <si>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</si>
  <si>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</si>
  <si>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</si>
  <si>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</si>
  <si>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</si>
  <si>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</si>
  <si>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</si>
  <si>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</si>
  <si>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</si>
  <si>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</si>
  <si>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</si>
  <si>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</si>
  <si>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</si>
  <si>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</si>
  <si>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</si>
  <si>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</si>
  <si>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</si>
  <si>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</si>
  <si>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</si>
  <si>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</si>
  <si>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</si>
  <si>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</si>
  <si>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</si>
  <si>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</si>
  <si>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</si>
  <si>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</si>
  <si>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</si>
  <si>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</si>
  <si>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</si>
  <si>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</si>
  <si>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</si>
  <si>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</si>
  <si>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</si>
  <si>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</si>
  <si>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</si>
  <si>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</si>
  <si>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</si>
  <si>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</si>
  <si>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</si>
  <si>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</si>
  <si>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</si>
  <si>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</si>
  <si>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</si>
  <si>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</si>
  <si>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</si>
  <si>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</si>
  <si>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</si>
  <si>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</si>
  <si>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</si>
  <si>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</si>
  <si>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</si>
  <si>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</si>
  <si>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</si>
  <si>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</si>
  <si>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</si>
  <si>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</si>
  <si>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</si>
  <si>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</si>
  <si>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</si>
  <si>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</si>
  <si>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</si>
  <si>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</si>
  <si>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</si>
  <si>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</si>
  <si>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</si>
  <si>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</si>
  <si>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</si>
  <si>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</si>
  <si>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</si>
  <si>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</si>
  <si>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</si>
  <si>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</si>
  <si>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</si>
  <si>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</si>
  <si>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</si>
  <si>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</si>
  <si>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</si>
  <si>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</si>
  <si>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</si>
  <si>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</si>
  <si>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</si>
  <si>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</si>
  <si>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</si>
  <si>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</si>
  <si>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</si>
  <si>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</si>
  <si>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</si>
  <si>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</si>
  <si>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</si>
  <si>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</si>
  <si>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</si>
  <si>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</si>
  <si>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</si>
  <si>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</si>
  <si>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</si>
  <si>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</si>
  <si>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</si>
  <si>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</si>
  <si>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</si>
  <si>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</si>
  <si>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</si>
  <si>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</si>
  <si>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</si>
  <si>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</si>
  <si>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</si>
  <si>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</si>
  <si>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</si>
  <si>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</si>
  <si>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</si>
  <si>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</si>
  <si>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</si>
  <si>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</si>
  <si>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</si>
  <si>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</si>
  <si>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</si>
  <si>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</si>
  <si>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</si>
  <si>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</si>
  <si>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</si>
  <si>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</si>
  <si>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</si>
  <si>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</si>
  <si>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</si>
  <si>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</si>
  <si>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</si>
  <si>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</si>
  <si>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</si>
  <si>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</si>
  <si>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</si>
  <si>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</si>
  <si>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</si>
  <si>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</si>
  <si>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</si>
  <si>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</si>
  <si>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</si>
  <si>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</si>
  <si>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</si>
  <si>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</si>
  <si>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</si>
  <si>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</si>
  <si>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</si>
  <si>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</si>
  <si>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</si>
  <si>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</si>
  <si>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</si>
  <si>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</si>
  <si>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</si>
  <si>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</si>
  <si>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</si>
  <si>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</si>
  <si>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</si>
  <si>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</si>
  <si>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</si>
  <si>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</si>
  <si>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</si>
  <si>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</si>
  <si>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</si>
  <si>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</si>
  <si>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</si>
  <si>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</si>
  <si>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</si>
  <si>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</si>
  <si>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</si>
  <si>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</si>
  <si>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</si>
  <si>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</si>
  <si>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</si>
  <si>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</si>
  <si>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</si>
  <si>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</si>
  <si>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</si>
  <si>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</si>
  <si>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</si>
  <si>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</si>
  <si>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</si>
  <si>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</si>
  <si>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</si>
  <si>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</si>
  <si>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</si>
  <si>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</si>
  <si>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</si>
  <si>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</si>
  <si>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</si>
  <si>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</si>
  <si>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</si>
  <si>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</si>
  <si>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</si>
  <si>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</si>
  <si>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</si>
  <si>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</si>
  <si>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</si>
  <si>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</si>
  <si>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</si>
  <si>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</si>
  <si>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</si>
  <si>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</si>
  <si>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</si>
  <si>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</si>
  <si>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</si>
  <si>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</si>
  <si>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</si>
  <si>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</si>
  <si>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</si>
  <si>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</si>
  <si>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</si>
  <si>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</si>
  <si>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</si>
  <si>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</si>
  <si>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</si>
  <si>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</si>
  <si>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</si>
  <si>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</si>
  <si>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</si>
  <si>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</si>
  <si>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</si>
  <si>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</si>
  <si>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</si>
  <si>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</si>
  <si>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</si>
  <si>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</si>
  <si>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</si>
  <si>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</si>
  <si>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</si>
  <si>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</si>
  <si>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</si>
  <si>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</si>
  <si>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</si>
  <si>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</si>
  <si>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</si>
  <si>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</si>
  <si>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</si>
  <si>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</si>
  <si>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</si>
  <si>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</si>
  <si>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</si>
  <si>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</si>
  <si>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</si>
  <si>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</si>
  <si>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</si>
  <si>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</si>
  <si>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</si>
  <si>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</si>
  <si>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</si>
  <si>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</si>
  <si>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</si>
  <si>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</si>
  <si>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</si>
  <si>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</si>
  <si>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</si>
  <si>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</si>
  <si>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</si>
  <si>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</si>
  <si>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</si>
  <si>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</si>
  <si>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</si>
  <si>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</si>
  <si>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</si>
  <si>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</si>
  <si>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</si>
  <si>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</si>
  <si>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</si>
  <si>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</si>
  <si>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</si>
  <si>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</si>
  <si>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</si>
  <si>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</si>
  <si>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</si>
  <si>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</si>
  <si>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</si>
  <si>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</si>
  <si>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</si>
  <si>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</si>
  <si>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</si>
  <si>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</si>
  <si>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</si>
  <si>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</si>
  <si>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</si>
  <si>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</si>
  <si>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</si>
  <si>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</si>
  <si>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</si>
  <si>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</si>
  <si>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</si>
  <si>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</si>
  <si>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</si>
  <si>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</si>
  <si>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</si>
  <si>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</si>
  <si>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</si>
  <si>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</si>
  <si>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</si>
  <si>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</si>
  <si>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</si>
  <si>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</si>
  <si>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</si>
  <si>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</si>
  <si>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</si>
  <si>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</si>
  <si>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</si>
  <si>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</si>
  <si>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</si>
  <si>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</si>
  <si>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</si>
  <si>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</si>
  <si>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</si>
  <si>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</si>
  <si>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</si>
  <si>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</si>
  <si>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</si>
  <si>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</si>
  <si>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</si>
  <si>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</si>
  <si>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</si>
  <si>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</si>
  <si>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</si>
  <si>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</si>
  <si>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</si>
  <si>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</si>
  <si>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</si>
  <si>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</si>
  <si>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</si>
  <si>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</si>
  <si>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</si>
  <si>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</si>
  <si>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</si>
  <si>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</si>
  <si>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</si>
  <si>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</si>
  <si>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</si>
  <si>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</si>
  <si>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</si>
  <si>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</si>
  <si>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</si>
  <si>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</si>
  <si>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</si>
  <si>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</si>
  <si>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</si>
  <si>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</si>
  <si>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</si>
  <si>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</si>
  <si>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</si>
  <si>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</si>
  <si>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</si>
  <si>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</si>
  <si>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</si>
  <si>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</si>
  <si>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</si>
  <si>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</si>
  <si>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</si>
  <si>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</si>
  <si>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</si>
  <si>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</si>
  <si>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</si>
  <si>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</si>
  <si>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</si>
  <si>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</si>
  <si>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</si>
  <si>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</si>
  <si>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</si>
  <si>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</si>
  <si>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</si>
  <si>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</si>
  <si>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</si>
  <si>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</si>
  <si>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</si>
  <si>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</si>
  <si>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</si>
  <si>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</si>
  <si>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</si>
  <si>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</si>
  <si>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</si>
  <si>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</si>
  <si>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</si>
  <si>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</si>
  <si>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</si>
  <si>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</si>
  <si>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</si>
  <si>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</si>
  <si>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</si>
  <si>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</si>
  <si>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</si>
  <si>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</si>
  <si>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</si>
  <si>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</si>
  <si>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</si>
  <si>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</si>
  <si>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</si>
  <si>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</si>
  <si>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</si>
  <si>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</si>
  <si>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</si>
  <si>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</si>
  <si>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</si>
  <si>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</si>
  <si>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</si>
  <si>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</si>
  <si>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</si>
  <si>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</si>
  <si>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</si>
  <si>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</si>
  <si>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</si>
  <si>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</si>
  <si>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</si>
  <si>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</si>
  <si>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</si>
  <si>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</si>
  <si>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</si>
  <si>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</si>
  <si>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</si>
  <si>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</si>
  <si>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</si>
  <si>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</si>
  <si>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</si>
  <si>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</si>
  <si>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</si>
  <si>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</si>
  <si>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</si>
  <si>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</si>
  <si>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</si>
  <si>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</si>
  <si>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</si>
  <si>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</si>
  <si>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</si>
  <si>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</si>
  <si>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</si>
  <si>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</si>
  <si>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</si>
  <si>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</si>
  <si>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</si>
  <si>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</si>
  <si>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</si>
  <si>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</si>
  <si>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</si>
  <si>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</si>
  <si>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</si>
  <si>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</si>
  <si>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</si>
  <si>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</si>
  <si>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</si>
  <si>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</si>
  <si>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</si>
  <si>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</si>
  <si>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</si>
  <si>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</si>
  <si>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</si>
  <si>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</si>
  <si>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</si>
  <si>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</si>
  <si>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</si>
  <si>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</si>
  <si>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</si>
  <si>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</si>
  <si>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</si>
  <si>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</si>
  <si>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</si>
  <si>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</si>
  <si>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</si>
  <si>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</si>
  <si>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</si>
  <si>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</si>
  <si>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</si>
  <si>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</si>
  <si>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</si>
  <si>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</si>
  <si>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</si>
  <si>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</si>
  <si>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</si>
  <si>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</si>
  <si>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</si>
  <si>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</si>
  <si>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</si>
  <si>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</si>
  <si>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</si>
  <si>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</si>
  <si>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</si>
  <si>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</si>
  <si>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</si>
  <si>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</si>
  <si>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</si>
  <si>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</si>
  <si>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</si>
  <si>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</si>
  <si>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</si>
  <si>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</si>
  <si>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</si>
  <si>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</si>
  <si>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</si>
  <si>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</si>
  <si>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</si>
  <si>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</si>
  <si>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</si>
  <si>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</si>
  <si>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</si>
  <si>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</si>
  <si>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</si>
  <si>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</si>
  <si>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</si>
  <si>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</si>
  <si>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</si>
  <si>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</si>
  <si>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</si>
  <si>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</si>
  <si>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</si>
  <si>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</si>
  <si>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</si>
  <si>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</si>
  <si>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</si>
  <si>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</si>
  <si>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</si>
  <si>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</si>
  <si>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</si>
  <si>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</si>
  <si>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</si>
  <si>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</si>
  <si>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</si>
  <si>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</si>
  <si>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</si>
  <si>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</si>
  <si>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</si>
  <si>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</si>
  <si>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</si>
  <si>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</si>
  <si>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</si>
  <si>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</si>
  <si>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</si>
  <si>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</si>
  <si>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</si>
  <si>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</si>
  <si>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</si>
  <si>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</si>
  <si>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</si>
  <si>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</si>
  <si>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</si>
  <si>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</si>
  <si>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</si>
  <si>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</si>
  <si>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</si>
  <si>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</si>
  <si>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</si>
  <si>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</si>
  <si>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</si>
  <si>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</si>
  <si>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</si>
  <si>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</si>
  <si>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</si>
  <si>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</si>
  <si>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</si>
  <si>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</si>
  <si>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</si>
  <si>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</si>
  <si>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</si>
  <si>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</si>
  <si>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</si>
  <si>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</si>
  <si>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</si>
  <si>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</si>
  <si>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</si>
  <si>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</si>
  <si>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</si>
  <si>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</si>
  <si>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</si>
  <si>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</si>
  <si>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</si>
  <si>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</si>
  <si>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</si>
  <si>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</si>
  <si>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</si>
  <si>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</si>
  <si>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</si>
  <si>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</si>
  <si>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</si>
  <si>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</si>
  <si>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</si>
  <si>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</si>
  <si>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</si>
  <si>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</si>
  <si>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</si>
  <si>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</si>
  <si>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</si>
  <si>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</si>
  <si>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</si>
  <si>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</si>
  <si>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</si>
  <si>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</si>
  <si>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</si>
  <si>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</si>
  <si>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</si>
  <si>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</si>
  <si>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</si>
  <si>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</si>
  <si>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</si>
  <si>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</si>
  <si>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</si>
  <si>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</si>
  <si>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</si>
  <si>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</si>
  <si>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</si>
  <si>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</si>
  <si>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</si>
  <si>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</si>
  <si>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</si>
  <si>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</si>
  <si>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</si>
  <si>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</si>
  <si>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</si>
  <si>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</si>
  <si>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</si>
  <si>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</si>
  <si>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</si>
  <si>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</si>
  <si>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</si>
  <si>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</si>
  <si>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</si>
  <si>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</si>
  <si>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</si>
  <si>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</si>
  <si>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</si>
  <si>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</si>
  <si>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</si>
  <si>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</si>
  <si>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</si>
  <si>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</si>
  <si>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</si>
  <si>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</si>
  <si>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</si>
  <si>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</si>
  <si>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</si>
  <si>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</si>
  <si>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</si>
  <si>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</si>
  <si>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</si>
  <si>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</si>
  <si>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</si>
  <si>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</si>
  <si>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</si>
  <si>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</si>
  <si>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</si>
  <si>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</si>
  <si>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</si>
  <si>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</si>
  <si>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</si>
  <si>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</si>
  <si>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</si>
  <si>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</si>
  <si>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</si>
  <si>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</si>
  <si>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</si>
  <si>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</si>
  <si>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</si>
  <si>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</si>
  <si>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</si>
  <si>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</si>
  <si>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</si>
  <si>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</si>
  <si>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</si>
  <si>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</si>
  <si>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</si>
  <si>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</si>
  <si>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</si>
  <si>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</si>
  <si>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</si>
  <si>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</si>
  <si>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</si>
  <si>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</si>
  <si>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</si>
  <si>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</si>
  <si>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</si>
  <si>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</si>
  <si>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</si>
  <si>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</si>
  <si>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</si>
  <si>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</si>
  <si>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</si>
  <si>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</si>
  <si>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</si>
  <si>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</si>
  <si>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</si>
  <si>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</si>
  <si>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</si>
  <si>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</si>
  <si>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</si>
  <si>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</si>
  <si>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</si>
  <si>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</si>
  <si>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</si>
  <si>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</si>
  <si>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</si>
  <si>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</si>
  <si>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</si>
  <si>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</si>
  <si>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</si>
  <si>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</si>
  <si>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</si>
  <si>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</si>
  <si>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</si>
  <si>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</si>
  <si>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</si>
  <si>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</si>
  <si>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</si>
  <si>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</si>
  <si>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</si>
  <si>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</si>
  <si>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</si>
  <si>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</si>
  <si>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</si>
  <si>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</si>
  <si>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</si>
  <si>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</si>
  <si>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</si>
  <si>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</si>
  <si>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</si>
  <si>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</si>
  <si>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</si>
  <si>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</si>
  <si>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</si>
  <si>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</si>
  <si>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</si>
  <si>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</si>
  <si>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</si>
  <si>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</si>
  <si>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</si>
  <si>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</si>
  <si>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</si>
  <si>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</si>
  <si>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</si>
  <si>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</si>
  <si>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</si>
  <si>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</si>
  <si>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</si>
  <si>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</si>
  <si>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</si>
  <si>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</si>
  <si>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</si>
  <si>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</si>
  <si>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</si>
  <si>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</si>
  <si>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</si>
  <si>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</si>
  <si>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</si>
  <si>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</si>
  <si>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</si>
  <si>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</si>
  <si>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</si>
  <si>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</si>
  <si>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</si>
  <si>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</si>
  <si>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</si>
  <si>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</si>
  <si>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</si>
  <si>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</si>
  <si>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</si>
  <si>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</si>
  <si>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</si>
  <si>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</si>
  <si>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</si>
  <si>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</si>
  <si>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</si>
  <si>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</si>
  <si>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</si>
  <si>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</si>
  <si>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</si>
  <si>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</si>
  <si>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</si>
  <si>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</si>
  <si>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</si>
  <si>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</si>
  <si>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</si>
  <si>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</si>
  <si>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</si>
  <si>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</si>
  <si>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</si>
  <si>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</si>
  <si>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</si>
  <si>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</si>
  <si>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</si>
  <si>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</si>
  <si>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</si>
  <si>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</si>
  <si>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</si>
  <si>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</si>
  <si>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</si>
  <si>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</si>
  <si>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</si>
  <si>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</si>
  <si>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</si>
  <si>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</si>
  <si>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</si>
  <si>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</si>
  <si>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</si>
  <si>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</si>
  <si>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</si>
  <si>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</si>
  <si>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</si>
  <si>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</si>
  <si>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</si>
  <si>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</si>
  <si>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</si>
  <si>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</si>
  <si>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</si>
  <si>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</si>
  <si>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</si>
  <si>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</si>
  <si>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</si>
  <si>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</si>
  <si>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</si>
  <si>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</si>
  <si>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</si>
  <si>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</si>
  <si>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</si>
  <si>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</si>
  <si>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</si>
  <si>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</si>
  <si>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</si>
  <si>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</si>
  <si>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</si>
  <si>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</si>
  <si>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</si>
  <si>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</si>
  <si>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</si>
  <si>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</si>
  <si>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</si>
  <si>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</si>
  <si>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</si>
  <si>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</si>
  <si>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</si>
  <si>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</si>
  <si>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</si>
  <si>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</si>
  <si>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</si>
  <si>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</si>
  <si>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</si>
  <si>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</si>
  <si>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</si>
  <si>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</si>
  <si>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</si>
  <si>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</si>
  <si>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</si>
  <si>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</si>
  <si>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</si>
  <si>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</si>
  <si>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</si>
  <si>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</si>
  <si>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</si>
  <si>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</si>
  <si>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</si>
  <si>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</si>
  <si>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</si>
  <si>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</si>
  <si>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</si>
  <si>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</si>
  <si>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</si>
  <si>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</si>
  <si>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</si>
  <si>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</si>
  <si>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</si>
  <si>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</si>
  <si>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</si>
  <si>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</si>
  <si>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</si>
  <si>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</si>
  <si>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</si>
  <si>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</si>
  <si>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</si>
  <si>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</si>
  <si>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</si>
  <si>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</si>
  <si>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</si>
  <si>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</si>
  <si>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</si>
  <si>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</si>
  <si>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</si>
  <si>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</si>
  <si>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</si>
  <si>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</si>
  <si>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</si>
  <si>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</si>
  <si>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</si>
  <si>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</si>
  <si>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</si>
  <si>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</si>
  <si>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</si>
  <si>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</si>
  <si>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</si>
  <si>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</si>
  <si>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</si>
  <si>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</si>
  <si>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</si>
  <si>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</si>
  <si>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</si>
  <si>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</si>
  <si>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</si>
  <si>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</si>
  <si>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</si>
  <si>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</si>
  <si>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</si>
  <si>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</si>
  <si>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</si>
  <si>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</si>
  <si>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</si>
  <si>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</si>
  <si>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</si>
  <si>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</si>
  <si>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</si>
  <si>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</si>
  <si>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</si>
  <si>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</si>
  <si>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</si>
  <si>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</si>
  <si>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</si>
  <si>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</si>
  <si>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</si>
  <si>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</si>
  <si>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</si>
  <si>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</si>
  <si>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</si>
  <si>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</si>
  <si>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</si>
  <si>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</si>
  <si>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</si>
  <si>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</si>
  <si>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</si>
  <si>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</si>
  <si>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</si>
  <si>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</si>
  <si>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</si>
  <si>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</si>
  <si>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</si>
  <si>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</si>
  <si>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</si>
  <si>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</si>
  <si>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</si>
  <si>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</si>
  <si>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</si>
  <si>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</si>
  <si>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</si>
  <si>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</si>
  <si>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</si>
  <si>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</si>
  <si>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</si>
  <si>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</si>
  <si>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</si>
  <si>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</si>
  <si>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</si>
  <si>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</si>
  <si>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</si>
  <si>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</si>
  <si>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</si>
  <si>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</si>
  <si>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</si>
  <si>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</si>
  <si>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</si>
  <si>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</si>
  <si>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</si>
  <si>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</si>
  <si>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</si>
  <si>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</si>
  <si>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</si>
  <si>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</si>
  <si>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</si>
  <si>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</si>
  <si>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</si>
  <si>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</si>
  <si>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</si>
  <si>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</si>
  <si>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</si>
  <si>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</si>
  <si>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</si>
  <si>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</si>
  <si>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</si>
  <si>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</si>
  <si>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</si>
  <si>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</si>
  <si>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</si>
  <si>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</si>
  <si>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</si>
  <si>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</si>
  <si>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</si>
  <si>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</si>
  <si>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</si>
  <si>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</si>
  <si>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</si>
  <si>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</si>
  <si>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</si>
  <si>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</si>
  <si>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</si>
  <si>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</si>
  <si>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</si>
  <si>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</si>
  <si>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</si>
  <si>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</si>
  <si>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</si>
  <si>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</si>
  <si>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</si>
  <si>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</si>
  <si>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</si>
  <si>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</si>
  <si>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</si>
  <si>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</si>
  <si>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</si>
  <si>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</si>
  <si>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</si>
  <si>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</si>
  <si>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</si>
  <si>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</si>
  <si>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</si>
  <si>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</si>
  <si>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</si>
  <si>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</si>
  <si>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</si>
  <si>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</si>
  <si>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</si>
  <si>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</si>
  <si>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</si>
  <si>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</si>
  <si>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</si>
  <si>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</si>
  <si>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</si>
  <si>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</si>
  <si>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</si>
  <si>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</si>
  <si>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</si>
  <si>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</si>
  <si>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</si>
  <si>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</si>
  <si>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</si>
  <si>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</si>
  <si>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</si>
  <si>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</si>
  <si>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</si>
  <si>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</si>
  <si>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</si>
  <si>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</si>
  <si>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</si>
  <si>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</si>
  <si>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</si>
  <si>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</si>
  <si>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</si>
  <si>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</si>
  <si>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</si>
  <si>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</si>
  <si>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</si>
  <si>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</si>
  <si>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</si>
  <si>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</si>
  <si>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</si>
  <si>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</si>
  <si>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</si>
  <si>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</si>
  <si>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</si>
  <si>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</si>
  <si>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</si>
  <si>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</si>
  <si>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</si>
  <si>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</si>
  <si>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</si>
  <si>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</si>
  <si>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</si>
  <si>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</si>
  <si>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</si>
  <si>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</si>
  <si>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</si>
  <si>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</si>
  <si>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</si>
  <si>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</si>
  <si>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</si>
  <si>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</si>
  <si>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</si>
  <si>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</si>
  <si>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</si>
  <si>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</si>
  <si>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</si>
  <si>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</si>
  <si>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</si>
  <si>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</si>
  <si>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</si>
  <si>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</si>
  <si>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</si>
  <si>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</si>
  <si>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</si>
  <si>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</si>
  <si>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</si>
  <si>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</si>
  <si>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</si>
  <si>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</si>
  <si>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</si>
  <si>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</si>
  <si>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</si>
  <si>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</si>
  <si>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</si>
  <si>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</si>
  <si>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</si>
  <si>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</si>
  <si>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</si>
  <si>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</si>
  <si>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</si>
  <si>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</si>
  <si>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</si>
  <si>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</si>
  <si>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</si>
  <si>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</si>
  <si>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</si>
  <si>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</si>
  <si>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</si>
  <si>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</si>
  <si>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</si>
  <si>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</si>
  <si>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</si>
  <si>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</si>
  <si>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</si>
  <si>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</si>
  <si>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</si>
  <si>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</si>
  <si>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</si>
  <si>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</si>
  <si>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</si>
  <si>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</si>
  <si>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</si>
  <si>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</si>
  <si>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</si>
  <si>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</si>
  <si>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</si>
  <si>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</si>
  <si>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</si>
  <si>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</si>
  <si>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</si>
  <si>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</si>
  <si>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</si>
  <si>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</si>
  <si>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</si>
  <si>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</si>
  <si>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</si>
  <si>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</si>
  <si>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</si>
  <si>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</si>
  <si>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</si>
  <si>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</si>
  <si>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</si>
  <si>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</si>
  <si>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</si>
  <si>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</si>
  <si>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</si>
  <si>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</si>
  <si>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</si>
  <si>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</si>
  <si>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</si>
  <si>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</si>
  <si>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</si>
  <si>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</si>
  <si>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</si>
  <si>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</si>
  <si>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</si>
  <si>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</si>
  <si>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</si>
  <si>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</si>
  <si>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</si>
  <si>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</si>
  <si>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</si>
  <si>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</si>
  <si>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</si>
  <si>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</si>
  <si>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</si>
  <si>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</si>
  <si>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</si>
  <si>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</si>
  <si>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</si>
  <si>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</si>
  <si>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</si>
  <si>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</si>
  <si>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</si>
  <si>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</si>
  <si>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</si>
  <si>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</si>
  <si>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</si>
  <si>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</si>
  <si>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</si>
  <si>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</si>
  <si>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</si>
  <si>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</si>
  <si>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</si>
  <si>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</si>
  <si>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</si>
  <si>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</si>
  <si>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</si>
  <si>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</si>
  <si>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</si>
  <si>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</si>
  <si>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</si>
  <si>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</si>
  <si>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</si>
  <si>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</si>
  <si>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</si>
  <si>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</si>
  <si>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</si>
  <si>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</si>
  <si>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</si>
  <si>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</si>
  <si>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</si>
  <si>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</si>
  <si>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</si>
  <si>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</si>
  <si>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</si>
  <si>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</si>
  <si>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</si>
  <si>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</si>
  <si>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</si>
  <si>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</si>
  <si>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</si>
  <si>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</si>
  <si>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</si>
  <si>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</si>
  <si>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</si>
  <si>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</si>
  <si>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</si>
  <si>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</si>
  <si>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</si>
  <si>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</si>
  <si>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</si>
  <si>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</si>
  <si>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</si>
  <si>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</si>
  <si>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</si>
  <si>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</si>
  <si>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</si>
  <si>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</si>
  <si>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</si>
  <si>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</si>
  <si>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</si>
  <si>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</si>
  <si>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</si>
  <si>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</si>
  <si>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</si>
  <si>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</si>
  <si>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</si>
  <si>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</si>
  <si>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</si>
  <si>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</si>
  <si>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</si>
  <si>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</si>
  <si>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</si>
  <si>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</si>
  <si>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</si>
  <si>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</si>
  <si>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</si>
  <si>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</si>
  <si>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</si>
  <si>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</si>
  <si>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</si>
  <si>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</si>
  <si>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</si>
  <si>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</si>
  <si>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</si>
  <si>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</si>
  <si>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</si>
  <si>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</si>
  <si>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</si>
  <si>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</si>
  <si>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</si>
  <si>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</si>
  <si>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</si>
  <si>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</si>
  <si>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</si>
  <si>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</si>
  <si>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</si>
  <si>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</si>
  <si>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</si>
  <si>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</si>
  <si>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</si>
  <si>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</si>
  <si>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</si>
  <si>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</si>
  <si>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</si>
  <si>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</si>
  <si>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</si>
  <si>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</si>
  <si>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</si>
  <si>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</si>
  <si>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</si>
  <si>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</si>
  <si>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</si>
  <si>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</si>
  <si>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</si>
  <si>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</si>
  <si>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</si>
  <si>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</si>
  <si>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</si>
  <si>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</si>
  <si>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</si>
  <si>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</si>
  <si>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</si>
  <si>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</si>
  <si>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</si>
  <si>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</si>
  <si>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</si>
  <si>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</si>
  <si>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</si>
  <si>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</si>
  <si>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</si>
  <si>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</si>
  <si>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</si>
  <si>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</si>
  <si>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</si>
  <si>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</si>
  <si>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</si>
  <si>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</si>
  <si>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</si>
  <si>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</si>
  <si>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</si>
  <si>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</si>
  <si>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</si>
  <si>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</si>
  <si>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</si>
  <si>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</si>
  <si>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</si>
  <si>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</si>
  <si>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</si>
  <si>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</si>
  <si>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</si>
  <si>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</si>
  <si>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</si>
  <si>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</si>
  <si>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</si>
  <si>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</si>
  <si>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</si>
  <si>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</si>
  <si>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</si>
  <si>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</si>
  <si>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</si>
  <si>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</si>
  <si>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</si>
  <si>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</si>
  <si>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</si>
  <si>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</si>
  <si>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</si>
  <si>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</si>
  <si>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</si>
  <si>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</si>
  <si>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</si>
  <si>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</si>
  <si>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</si>
  <si>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</si>
  <si>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</si>
  <si>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</si>
  <si>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</si>
  <si>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</si>
  <si>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</si>
  <si>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</si>
  <si>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</si>
  <si>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</si>
  <si>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</si>
  <si>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</si>
  <si>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</si>
  <si>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</si>
  <si>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</si>
  <si>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</si>
  <si>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</si>
  <si>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</si>
  <si>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</si>
  <si>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</si>
  <si>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</si>
  <si>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</si>
  <si>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</si>
  <si>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</si>
  <si>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</si>
  <si>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</si>
  <si>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</si>
  <si>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</si>
  <si>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</si>
  <si>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</si>
  <si>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</si>
  <si>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</si>
  <si>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</si>
  <si>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</si>
  <si>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</si>
  <si>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</si>
  <si>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</si>
  <si>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</si>
  <si>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</si>
  <si>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</si>
  <si>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</si>
  <si>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</si>
  <si>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</si>
  <si>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</si>
  <si>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</si>
  <si>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</si>
  <si>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</si>
  <si>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</si>
  <si>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</si>
  <si>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</si>
  <si>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</si>
  <si>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</si>
  <si>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</si>
  <si>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</si>
  <si>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</si>
  <si>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</si>
  <si>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</si>
  <si>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</si>
  <si>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</si>
  <si>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</si>
  <si>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</si>
  <si>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</si>
  <si>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</si>
  <si>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</si>
  <si>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</si>
  <si>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</si>
  <si>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</si>
  <si>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</si>
  <si>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</si>
  <si>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</si>
  <si>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</si>
  <si>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</si>
  <si>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</si>
  <si>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</si>
  <si>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</si>
  <si>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</si>
  <si>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</si>
  <si>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</si>
  <si>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</si>
  <si>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</si>
  <si>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</si>
  <si>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</si>
  <si>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</si>
  <si>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</si>
  <si>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</si>
  <si>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</si>
  <si>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</si>
  <si>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</si>
  <si>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</si>
  <si>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</si>
  <si>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</si>
  <si>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</si>
  <si>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</si>
  <si>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</si>
  <si>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</si>
  <si>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</si>
  <si>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</si>
  <si>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</si>
  <si>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</si>
  <si>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</si>
  <si>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</si>
  <si>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</si>
  <si>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</si>
  <si>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</si>
  <si>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</si>
  <si>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</si>
  <si>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</si>
  <si>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</si>
  <si>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</si>
  <si>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</si>
  <si>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</si>
  <si>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</si>
  <si>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</si>
  <si>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</si>
  <si>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</si>
  <si>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</si>
  <si>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</si>
  <si>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</si>
  <si>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</si>
  <si>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</si>
  <si>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</si>
  <si>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</si>
  <si>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</si>
  <si>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</si>
  <si>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</si>
  <si>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</si>
  <si>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</si>
  <si>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</si>
  <si>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</si>
  <si>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</si>
  <si>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</si>
  <si>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</si>
  <si>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</si>
  <si>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</si>
  <si>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</si>
  <si>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</si>
  <si>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</si>
  <si>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</si>
  <si>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</si>
  <si>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</si>
  <si>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</si>
  <si>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</si>
  <si>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</si>
  <si>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</si>
  <si>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</si>
  <si>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</si>
  <si>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</si>
  <si>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</si>
  <si>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</si>
  <si>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</si>
  <si>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</si>
  <si>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</si>
  <si>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</si>
  <si>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</si>
  <si>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</si>
  <si>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</si>
  <si>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</si>
  <si>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</si>
  <si>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</si>
  <si>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</si>
  <si>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</si>
  <si>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</si>
  <si>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</si>
  <si>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</si>
  <si>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</si>
  <si>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</si>
  <si>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</si>
  <si>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</si>
  <si>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</si>
  <si>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</si>
  <si>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</si>
  <si>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</si>
  <si>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</si>
  <si>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</si>
  <si>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</si>
  <si>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</si>
  <si>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</si>
  <si>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</si>
  <si>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</si>
  <si>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</si>
  <si>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</si>
  <si>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</si>
  <si>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</si>
  <si>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</si>
  <si>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</si>
  <si>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</si>
  <si>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</si>
  <si>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</si>
  <si>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</si>
  <si>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</si>
  <si>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</si>
  <si>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</si>
  <si>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</si>
  <si>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</si>
  <si>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</si>
  <si>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</si>
  <si>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</si>
  <si>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</si>
  <si>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</si>
  <si>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</si>
  <si>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</si>
  <si>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</si>
  <si>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</si>
  <si>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</si>
  <si>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</si>
  <si>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</si>
  <si>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</si>
  <si>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</si>
  <si>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</si>
  <si>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</si>
  <si>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</si>
  <si>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</si>
  <si>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</si>
  <si>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</si>
  <si>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</si>
  <si>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</si>
  <si>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</si>
  <si>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</si>
  <si>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</si>
  <si>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</si>
  <si>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</si>
  <si>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</si>
  <si>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</si>
  <si>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</si>
  <si>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</si>
  <si>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</si>
  <si>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</si>
  <si>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</si>
  <si>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</si>
  <si>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</si>
  <si>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</si>
  <si>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</si>
  <si>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</si>
  <si>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</si>
  <si>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</si>
  <si>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</si>
  <si>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</si>
  <si>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</si>
  <si>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</si>
  <si>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</si>
  <si>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</si>
  <si>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</si>
  <si>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</si>
  <si>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</si>
  <si>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</si>
  <si>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</si>
  <si>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</si>
  <si>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</si>
  <si>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</si>
  <si>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</si>
  <si>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</si>
  <si>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</si>
  <si>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</si>
  <si>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</si>
  <si>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</si>
  <si>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</si>
  <si>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</si>
  <si>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</si>
  <si>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</si>
  <si>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</si>
  <si>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</si>
  <si>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</si>
  <si>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</si>
  <si>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</si>
  <si>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</si>
  <si>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</si>
  <si>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</si>
  <si>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</si>
  <si>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</si>
  <si>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</si>
  <si>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</si>
  <si>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</si>
  <si>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</si>
  <si>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</si>
  <si>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</si>
  <si>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</si>
  <si>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</si>
  <si>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</si>
  <si>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</si>
  <si>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</si>
  <si>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</si>
  <si>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</si>
  <si>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</si>
  <si>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</si>
  <si>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</si>
  <si>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</si>
  <si>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</si>
  <si>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</si>
  <si>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</si>
  <si>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</si>
  <si>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</si>
  <si>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</si>
  <si>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</si>
  <si>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</si>
  <si>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</si>
  <si>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</si>
  <si>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</si>
  <si>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</si>
  <si>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</si>
  <si>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</si>
  <si>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</si>
  <si>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</si>
  <si>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</si>
  <si>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</si>
  <si>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</si>
  <si>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</si>
  <si>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</si>
  <si>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</si>
  <si>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</si>
  <si>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</si>
  <si>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</si>
  <si>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</si>
  <si>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</si>
  <si>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</si>
  <si>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</si>
  <si>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</si>
  <si>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</si>
  <si>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</si>
  <si>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</si>
  <si>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</si>
  <si>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</si>
  <si>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</si>
  <si>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</si>
  <si>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</si>
  <si>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</si>
  <si>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</si>
  <si>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</si>
  <si>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</si>
  <si>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</si>
  <si>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</si>
  <si>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</si>
  <si>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</si>
  <si>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</si>
  <si>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</si>
  <si>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</si>
  <si>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</si>
  <si>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</si>
  <si>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</si>
  <si>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</si>
  <si>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</si>
  <si>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</si>
  <si>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</si>
  <si>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</si>
  <si>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</si>
  <si>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</si>
  <si>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</si>
  <si>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</si>
  <si>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</si>
  <si>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</si>
  <si>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</si>
  <si>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</si>
  <si>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</si>
  <si>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</si>
  <si>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</si>
  <si>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</si>
  <si>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</si>
  <si>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</si>
  <si>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</si>
  <si>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</si>
  <si>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</si>
  <si>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</si>
  <si>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</si>
  <si>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</si>
  <si>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</si>
  <si>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</si>
  <si>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</si>
  <si>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</si>
  <si>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</si>
  <si>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</si>
  <si>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</si>
  <si>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</si>
  <si>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</si>
  <si>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</si>
  <si>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</si>
  <si>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</si>
  <si>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</si>
  <si>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</si>
  <si>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</si>
  <si>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</si>
  <si>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</si>
  <si>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</si>
  <si>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</si>
  <si>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</si>
  <si>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</si>
  <si>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</si>
  <si>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</si>
  <si>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</si>
  <si>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</si>
  <si>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</si>
  <si>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</si>
  <si>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</si>
  <si>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</si>
  <si>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</si>
  <si>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</si>
  <si>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</si>
  <si>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</si>
  <si>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</si>
  <si>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</si>
  <si>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</si>
  <si>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</si>
  <si>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</si>
  <si>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</si>
  <si>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</si>
  <si>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</si>
  <si>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</si>
  <si>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</si>
  <si>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</si>
  <si>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</si>
  <si>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</si>
  <si>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</si>
  <si>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</si>
  <si>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</si>
  <si>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</si>
  <si>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</si>
  <si>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</si>
  <si>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</si>
  <si>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</si>
  <si>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</si>
  <si>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</si>
  <si>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</si>
  <si>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</si>
  <si>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</si>
  <si>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</si>
  <si>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</si>
  <si>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</si>
  <si>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</si>
  <si>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</si>
  <si>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</si>
  <si>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</si>
  <si>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</si>
  <si>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</si>
  <si>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</si>
  <si>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</si>
  <si>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</si>
  <si>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</si>
  <si>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</si>
  <si>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</si>
  <si>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</si>
  <si>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</si>
  <si>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</si>
  <si>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</si>
  <si>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</si>
  <si>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</si>
  <si>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</si>
  <si>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</si>
  <si>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</si>
  <si>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</si>
  <si>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</si>
  <si>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</si>
  <si>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</si>
  <si>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</si>
  <si>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</si>
  <si>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</si>
  <si>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</si>
  <si>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</si>
  <si>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</si>
  <si>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</si>
  <si>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</si>
  <si>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</si>
  <si>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</si>
  <si>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</si>
  <si>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</si>
  <si>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</si>
  <si>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</si>
  <si>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</si>
  <si>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</si>
  <si>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</si>
  <si>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</si>
  <si>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</si>
  <si>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</si>
  <si>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</si>
  <si>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</si>
  <si>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</si>
  <si>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</si>
  <si>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</si>
  <si>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</si>
  <si>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</si>
  <si>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</si>
  <si>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</si>
  <si>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</si>
  <si>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</si>
  <si>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</si>
  <si>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</si>
  <si>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</si>
  <si>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</si>
  <si>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</si>
  <si>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</si>
  <si>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</si>
  <si>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</si>
  <si>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</si>
  <si>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</si>
  <si>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</si>
  <si>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</si>
  <si>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</si>
  <si>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</si>
  <si>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</si>
  <si>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</si>
  <si>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</si>
  <si>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</si>
  <si>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</si>
  <si>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</si>
  <si>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</si>
  <si>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</si>
  <si>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</si>
  <si>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</si>
  <si>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</si>
  <si>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</si>
  <si>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</si>
  <si>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</si>
  <si>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</si>
  <si>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</si>
  <si>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</si>
  <si>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</si>
  <si>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</si>
  <si>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</si>
  <si>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</si>
  <si>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</si>
  <si>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</si>
  <si>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</si>
  <si>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</si>
  <si>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</si>
  <si>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</si>
  <si>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</si>
  <si>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</si>
  <si>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</si>
  <si>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</si>
  <si>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</si>
  <si>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</si>
  <si>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</si>
  <si>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</si>
  <si>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</si>
  <si>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</si>
  <si>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</si>
  <si>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</si>
  <si>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</si>
  <si>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</si>
  <si>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</si>
  <si>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</si>
  <si>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</si>
  <si>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</si>
  <si>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</si>
  <si>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</si>
  <si>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</si>
  <si>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</si>
  <si>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</si>
  <si>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</si>
  <si>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</si>
  <si>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</si>
  <si>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</si>
  <si>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</si>
  <si>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</si>
  <si>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</si>
  <si>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</si>
  <si>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</si>
  <si>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</si>
  <si>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</si>
  <si>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</si>
  <si>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</si>
  <si>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</si>
  <si>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</si>
  <si>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</si>
  <si>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</si>
  <si>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</si>
  <si>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</si>
  <si>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</si>
  <si>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</si>
  <si>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</si>
  <si>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</si>
  <si>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</si>
  <si>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</si>
  <si>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</si>
  <si>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</si>
  <si>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</si>
  <si>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</si>
  <si>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</si>
  <si>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</si>
  <si>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</si>
  <si>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</si>
  <si>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</si>
  <si>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</si>
  <si>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</si>
  <si>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</si>
  <si>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</si>
  <si>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</si>
  <si>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</si>
  <si>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</si>
  <si>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</si>
  <si>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</si>
  <si>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</si>
  <si>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</si>
  <si>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</si>
  <si>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</si>
  <si>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</si>
  <si>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</si>
  <si>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</si>
  <si>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</si>
  <si>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</si>
  <si>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</si>
  <si>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</si>
  <si>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</si>
  <si>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</si>
  <si>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</si>
  <si>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</si>
  <si>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</si>
  <si>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</si>
  <si>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</si>
  <si>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</si>
  <si>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</si>
  <si>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</si>
  <si>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</si>
  <si>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</si>
  <si>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</si>
  <si>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</si>
  <si>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</si>
  <si>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</si>
  <si>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</si>
  <si>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</si>
  <si>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</si>
  <si>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</si>
  <si>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</si>
  <si>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</si>
  <si>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</si>
  <si>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</si>
  <si>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</si>
  <si>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</si>
  <si>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</si>
  <si>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</si>
  <si>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</si>
  <si>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</si>
  <si>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</si>
  <si>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</si>
  <si>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</si>
  <si>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</si>
  <si>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</si>
  <si>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</si>
  <si>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</si>
  <si>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</si>
  <si>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</si>
  <si>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</si>
  <si>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</si>
  <si>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</si>
  <si>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</si>
  <si>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</si>
  <si>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</si>
  <si>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</si>
  <si>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</si>
  <si>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</si>
  <si>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</si>
  <si>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</si>
  <si>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</si>
  <si>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</si>
  <si>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</si>
  <si>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</si>
  <si>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</si>
  <si>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</si>
  <si>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</si>
  <si>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</si>
  <si>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</si>
  <si>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</si>
  <si>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</si>
  <si>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</si>
  <si>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</si>
  <si>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</si>
  <si>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</si>
  <si>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</si>
  <si>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</si>
  <si>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</si>
  <si>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</si>
  <si>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</si>
  <si>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</si>
  <si>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</si>
  <si>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</si>
  <si>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</si>
  <si>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</si>
  <si>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</si>
  <si>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</si>
  <si>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</si>
  <si>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</si>
  <si>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</si>
  <si>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</si>
  <si>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</si>
  <si>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</si>
  <si>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</si>
  <si>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</si>
  <si>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</si>
  <si>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</si>
  <si>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</si>
  <si>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</si>
  <si>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</si>
  <si>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</si>
  <si>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</si>
  <si>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</si>
  <si>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</si>
  <si>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</si>
  <si>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</si>
  <si>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</si>
  <si>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</si>
  <si>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</si>
  <si>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</si>
  <si>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</si>
  <si>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</si>
  <si>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</si>
  <si>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</si>
  <si>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</si>
  <si>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</si>
  <si>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</si>
  <si>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</si>
  <si>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</si>
  <si>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</si>
  <si>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</si>
  <si>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</si>
  <si>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</si>
  <si>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</si>
  <si>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</si>
  <si>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</si>
  <si>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</si>
  <si>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</si>
  <si>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</si>
  <si>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</si>
  <si>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</si>
  <si>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</si>
  <si>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</si>
  <si>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</si>
  <si>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</si>
  <si>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</si>
  <si>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</si>
  <si>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</si>
  <si>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</si>
  <si>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</si>
  <si>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</si>
  <si>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</si>
  <si>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</si>
  <si>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</si>
  <si>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</si>
  <si>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</si>
  <si>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</si>
  <si>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</si>
  <si>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</si>
  <si>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</si>
  <si>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</si>
  <si>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</si>
  <si>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</si>
  <si>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</si>
  <si>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</si>
  <si>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</si>
  <si>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</si>
  <si>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</si>
  <si>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</si>
  <si>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</si>
  <si>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</si>
  <si>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</si>
  <si>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</si>
  <si>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</si>
  <si>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</si>
  <si>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</si>
  <si>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</si>
  <si>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</si>
  <si>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</si>
  <si>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</si>
  <si>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</si>
  <si>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</si>
  <si>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</si>
  <si>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</si>
  <si>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</si>
  <si>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</si>
  <si>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</si>
  <si>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</si>
  <si>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</si>
  <si>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</si>
  <si>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</si>
  <si>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</si>
  <si>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</si>
  <si>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</si>
  <si>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</si>
  <si>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</si>
  <si>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</si>
  <si>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</si>
  <si>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</si>
  <si>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</si>
  <si>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</si>
  <si>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</si>
  <si>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</si>
  <si>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</si>
  <si>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</si>
  <si>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</si>
  <si>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</si>
  <si>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</si>
  <si>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</si>
  <si>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</si>
  <si>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</si>
  <si>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</si>
  <si>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</si>
  <si>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</si>
  <si>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</si>
  <si>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</si>
  <si>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</si>
  <si>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</si>
  <si>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</si>
  <si>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</si>
  <si>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</si>
  <si>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</si>
  <si>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</si>
  <si>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</si>
  <si>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</si>
  <si>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</si>
  <si>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</si>
  <si>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</si>
  <si>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</si>
  <si>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</si>
  <si>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</si>
  <si>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</si>
  <si>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</si>
  <si>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</si>
  <si>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</si>
  <si>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</si>
  <si>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</si>
  <si>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</si>
  <si>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</si>
  <si>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</si>
  <si>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</si>
  <si>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</si>
  <si>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</si>
  <si>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</si>
  <si>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</si>
  <si>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</si>
  <si>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</si>
  <si>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</si>
  <si>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</si>
  <si>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</si>
  <si>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</si>
  <si>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</si>
  <si>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</si>
  <si>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</si>
  <si>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</si>
  <si>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</si>
  <si>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</si>
  <si>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</si>
  <si>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</si>
  <si>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</si>
  <si>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</si>
  <si>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</si>
  <si>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</si>
  <si>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</si>
  <si>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</si>
  <si>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</si>
  <si>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</si>
  <si>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</si>
  <si>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</si>
  <si>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</si>
  <si>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</si>
  <si>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</si>
  <si>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</si>
  <si>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</si>
  <si>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</si>
  <si>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</si>
  <si>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</si>
  <si>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</si>
  <si>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</si>
  <si>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</si>
  <si>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</si>
  <si>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</si>
  <si>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</si>
  <si>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</si>
  <si>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</si>
  <si>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</si>
  <si>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</si>
  <si>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</si>
  <si>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</si>
  <si>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</si>
  <si>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</si>
  <si>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</si>
  <si>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</si>
  <si>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</si>
  <si>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</si>
  <si>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</si>
  <si>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</si>
  <si>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</si>
  <si>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</si>
  <si>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</si>
  <si>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</si>
  <si>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</si>
  <si>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</si>
  <si>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</si>
  <si>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</si>
  <si>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</si>
  <si>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</si>
  <si>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</si>
  <si>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</si>
  <si>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</si>
  <si>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</si>
  <si>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</si>
  <si>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</si>
  <si>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</si>
  <si>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</si>
  <si>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</si>
  <si>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</si>
  <si>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</si>
  <si>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</si>
  <si>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</si>
  <si>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</si>
  <si>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</si>
  <si>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</si>
  <si>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</si>
  <si>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</si>
  <si>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</si>
  <si>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</si>
  <si>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</si>
  <si>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</si>
  <si>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</si>
  <si>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</si>
  <si>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</si>
  <si>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</si>
  <si>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</si>
  <si>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</si>
  <si>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</si>
  <si>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</si>
  <si>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</si>
  <si>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</si>
  <si>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</si>
  <si>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</si>
  <si>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</si>
  <si>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</si>
  <si>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</si>
  <si>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</si>
  <si>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</si>
  <si>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</si>
  <si>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</si>
  <si>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</si>
  <si>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</si>
  <si>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</si>
  <si>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</si>
  <si>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</si>
  <si>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</si>
  <si>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</si>
  <si>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</si>
  <si>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</si>
  <si>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</si>
  <si>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</si>
  <si>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</si>
  <si>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</si>
  <si>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</si>
  <si>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</si>
  <si>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</si>
  <si>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</si>
  <si>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</si>
  <si>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</si>
  <si>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</si>
  <si>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</si>
  <si>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</si>
  <si>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</si>
  <si>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</si>
  <si>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</si>
  <si>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</si>
  <si>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</si>
  <si>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</si>
  <si>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</si>
  <si>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</si>
  <si>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</si>
  <si>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</si>
  <si>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</si>
  <si>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</si>
  <si>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</si>
  <si>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</si>
  <si>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</si>
  <si>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</si>
  <si>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</si>
  <si>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</si>
  <si>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</si>
  <si>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</si>
  <si>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</si>
  <si>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</si>
  <si>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</si>
  <si>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</si>
  <si>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</si>
  <si>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</si>
  <si>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</si>
  <si>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</si>
  <si>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</si>
  <si>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</si>
  <si>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</si>
  <si>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</si>
  <si>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</si>
  <si>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</si>
  <si>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</si>
  <si>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</si>
  <si>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</si>
  <si>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</si>
  <si>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</si>
  <si>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</si>
  <si>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</si>
  <si>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</si>
  <si>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</si>
  <si>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</si>
  <si>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</si>
  <si>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</si>
  <si>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</si>
  <si>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</si>
  <si>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</si>
  <si>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</si>
  <si>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</si>
  <si>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</si>
  <si>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</si>
  <si>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</si>
  <si>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</si>
  <si>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</si>
  <si>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</si>
  <si>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</si>
  <si>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</si>
  <si>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</si>
  <si>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</si>
  <si>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</si>
  <si>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</si>
  <si>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</si>
  <si>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</si>
  <si>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</si>
  <si>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</si>
  <si>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</si>
  <si>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</si>
  <si>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</si>
  <si>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</si>
  <si>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</si>
  <si>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</si>
  <si>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</si>
  <si>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</si>
  <si>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</si>
  <si>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</si>
  <si>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</si>
  <si>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</si>
  <si>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</si>
  <si>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</si>
  <si>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</si>
  <si>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</si>
  <si>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</si>
  <si>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</si>
  <si>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</si>
  <si>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</si>
  <si>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</si>
  <si>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</si>
  <si>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</si>
  <si>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</si>
  <si>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</si>
  <si>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</si>
  <si>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</si>
  <si>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</si>
  <si>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</si>
  <si>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</si>
  <si>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</si>
  <si>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</si>
  <si>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</si>
  <si>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</si>
  <si>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</si>
  <si>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</si>
  <si>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</si>
  <si>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</si>
  <si>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</si>
  <si>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</si>
  <si>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</si>
  <si>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</si>
  <si>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</si>
  <si>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</si>
  <si>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</si>
  <si>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</si>
  <si>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</si>
  <si>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</si>
  <si>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</si>
  <si>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</si>
  <si>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</si>
  <si>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</si>
  <si>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</si>
  <si>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</si>
  <si>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</si>
  <si>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</si>
  <si>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</si>
  <si>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</si>
  <si>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</si>
  <si>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</si>
  <si>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</si>
  <si>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</si>
  <si>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</si>
  <si>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</si>
  <si>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</si>
  <si>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</si>
  <si>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</si>
  <si>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</si>
  <si>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</si>
  <si>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</si>
  <si>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</si>
  <si>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</si>
  <si>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</si>
  <si>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</si>
  <si>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</si>
  <si>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</si>
  <si>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</si>
  <si>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</si>
  <si>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</si>
  <si>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</si>
  <si>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</si>
  <si>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</si>
  <si>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</si>
  <si>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</si>
  <si>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</si>
  <si>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</si>
  <si>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</si>
  <si>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</si>
  <si>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</si>
  <si>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</si>
  <si>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</si>
  <si>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</si>
  <si>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</si>
  <si>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</si>
  <si>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</si>
  <si>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</si>
  <si>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</si>
  <si>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</si>
  <si>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</si>
  <si>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</si>
  <si>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</si>
  <si>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</si>
  <si>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</si>
  <si>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</si>
  <si>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</si>
  <si>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</si>
  <si>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</si>
  <si>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</si>
  <si>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</si>
  <si>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</si>
  <si>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</si>
  <si>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</si>
  <si>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</si>
  <si>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</si>
  <si>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</si>
  <si>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</si>
  <si>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</si>
  <si>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</si>
  <si>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</si>
  <si>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</si>
  <si>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</si>
  <si>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</si>
  <si>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</si>
  <si>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</si>
  <si>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</si>
  <si>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</si>
  <si>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</si>
  <si>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</si>
  <si>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</si>
  <si>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</si>
  <si>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</si>
  <si>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</si>
  <si>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</si>
  <si>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</si>
  <si>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</si>
  <si>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</si>
  <si>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</si>
  <si>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</si>
  <si>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</si>
  <si>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</si>
  <si>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</si>
  <si>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</si>
  <si>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</si>
  <si>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</si>
  <si>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</si>
  <si>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</si>
  <si>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</si>
  <si>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</si>
  <si>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</si>
  <si>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</si>
  <si>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</si>
  <si>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</si>
  <si>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</si>
  <si>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</si>
  <si>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</si>
  <si>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</si>
  <si>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</si>
  <si>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</si>
  <si>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</si>
  <si>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</si>
  <si>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</si>
  <si>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</si>
  <si>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</si>
  <si>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</si>
  <si>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</si>
  <si>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</si>
  <si>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</si>
  <si>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</si>
  <si>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</si>
  <si>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</si>
  <si>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</si>
  <si>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</si>
  <si>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</si>
  <si>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</si>
  <si>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</si>
  <si>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</si>
  <si>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</si>
  <si>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</si>
  <si>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</si>
  <si>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</si>
  <si>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</si>
  <si>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</si>
  <si>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</si>
  <si>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</si>
  <si>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</si>
  <si>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</si>
  <si>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</si>
  <si>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</si>
  <si>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</si>
  <si>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</si>
  <si>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</si>
  <si>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</si>
  <si>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</si>
  <si>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</si>
  <si>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</si>
  <si>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</si>
  <si>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</si>
  <si>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</si>
  <si>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</si>
  <si>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</si>
  <si>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</si>
  <si>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</si>
  <si>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</si>
  <si>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</si>
  <si>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</si>
  <si>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</si>
  <si>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</si>
  <si>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</si>
  <si>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</si>
  <si>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</si>
  <si>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</si>
  <si>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</si>
  <si>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</si>
  <si>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</si>
  <si>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</si>
  <si>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</si>
  <si>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</si>
  <si>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</si>
  <si>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</si>
  <si>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</si>
  <si>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</si>
  <si>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</si>
  <si>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</si>
  <si>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</si>
  <si>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</si>
  <si>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</si>
  <si>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</si>
  <si>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</si>
  <si>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</si>
  <si>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</si>
  <si>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</si>
  <si>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</si>
  <si>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</si>
  <si>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</si>
  <si>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</si>
  <si>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</si>
  <si>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</si>
  <si>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</si>
  <si>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</si>
  <si>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</si>
  <si>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</si>
  <si>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</si>
  <si>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</si>
  <si>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</si>
  <si>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</si>
  <si>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</si>
  <si>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</si>
  <si>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</si>
  <si>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</si>
  <si>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</si>
  <si>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</si>
  <si>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</si>
  <si>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</si>
  <si>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</si>
  <si>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</si>
  <si>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</si>
  <si>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</si>
  <si>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</si>
  <si>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</si>
  <si>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</si>
  <si>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</si>
  <si>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</si>
  <si>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</si>
  <si>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</si>
  <si>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</si>
  <si>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</si>
  <si>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</si>
  <si>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</si>
  <si>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</si>
  <si>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</si>
  <si>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</si>
  <si>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</si>
  <si>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</si>
  <si>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</si>
  <si>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</si>
  <si>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</si>
  <si>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</si>
  <si>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</si>
  <si>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</si>
  <si>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</si>
  <si>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</si>
  <si>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</si>
  <si>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</si>
  <si>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</si>
  <si>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</si>
  <si>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</si>
  <si>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</si>
  <si>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</si>
  <si>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</si>
  <si>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</si>
  <si>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</si>
  <si>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</si>
  <si>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</si>
  <si>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</si>
  <si>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</si>
  <si>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</si>
  <si>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</si>
  <si>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</si>
  <si>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</si>
  <si>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</si>
  <si>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</si>
  <si>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</si>
  <si>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</si>
  <si>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</si>
  <si>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</si>
  <si>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</si>
  <si>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</si>
  <si>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</si>
  <si>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</si>
  <si>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</si>
  <si>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</si>
  <si>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</si>
  <si>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</si>
  <si>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</si>
  <si>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</si>
  <si>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</si>
  <si>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</si>
  <si>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</si>
  <si>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</si>
  <si>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</si>
  <si>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</si>
  <si>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</si>
  <si>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</si>
  <si>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</si>
  <si>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</si>
  <si>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</si>
  <si>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</si>
  <si>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</si>
  <si>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</si>
  <si>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</si>
  <si>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</si>
  <si>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</si>
  <si>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</si>
  <si>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</si>
  <si>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</si>
  <si>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</si>
  <si>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</si>
  <si>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</si>
  <si>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</si>
  <si>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</si>
  <si>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</si>
  <si>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</si>
  <si>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</si>
  <si>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</si>
  <si>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</si>
  <si>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</si>
  <si>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</si>
  <si>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</si>
  <si>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</si>
  <si>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</si>
  <si>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</si>
  <si>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</si>
  <si>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</si>
  <si>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</si>
  <si>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</si>
  <si>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</si>
  <si>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</si>
  <si>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</si>
  <si>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</si>
  <si>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</si>
  <si>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</si>
  <si>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</si>
  <si>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</si>
  <si>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</si>
  <si>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</si>
  <si>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</si>
  <si>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</si>
  <si>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</si>
  <si>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</si>
  <si>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</si>
  <si>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</si>
  <si>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</si>
  <si>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</si>
  <si>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</si>
  <si>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</si>
  <si>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</si>
  <si>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</si>
  <si>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</si>
  <si>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</si>
  <si>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</si>
  <si>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</si>
  <si>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</si>
  <si>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</si>
  <si>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</si>
  <si>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</si>
  <si>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</si>
  <si>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</si>
  <si>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</si>
  <si>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</si>
  <si>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</si>
  <si>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</si>
  <si>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</si>
  <si>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</si>
  <si>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</si>
  <si>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</si>
  <si>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</si>
  <si>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</si>
  <si>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</si>
  <si>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</si>
  <si>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</si>
  <si>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</si>
  <si>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</si>
  <si>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</si>
  <si>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</si>
  <si>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</si>
  <si>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</si>
  <si>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</si>
  <si>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</si>
  <si>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</si>
  <si>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</si>
  <si>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</si>
  <si>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</si>
  <si>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</si>
  <si>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</si>
  <si>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</si>
  <si>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</si>
  <si>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</si>
  <si>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</si>
  <si>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</si>
  <si>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</si>
  <si>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</si>
  <si>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</si>
  <si>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</si>
  <si>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</si>
  <si>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</si>
  <si>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</si>
  <si>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</si>
  <si>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</si>
  <si>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</si>
  <si>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</si>
  <si>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</si>
  <si>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</si>
  <si>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</si>
  <si>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</si>
  <si>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</si>
  <si>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</si>
  <si>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</si>
  <si>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</si>
  <si>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</si>
  <si>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</si>
  <si>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</si>
  <si>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</si>
  <si>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</si>
  <si>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</si>
  <si>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</si>
  <si>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</si>
  <si>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</si>
  <si>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</si>
  <si>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</si>
  <si>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</si>
  <si>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</si>
  <si>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</si>
  <si>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</si>
  <si>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</si>
  <si>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</si>
  <si>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</si>
  <si>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</si>
  <si>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</si>
  <si>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</si>
  <si>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</si>
  <si>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</si>
  <si>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</si>
  <si>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</si>
  <si>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</si>
  <si>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</si>
  <si>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</si>
  <si>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</si>
  <si>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</si>
  <si>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</si>
  <si>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</si>
  <si>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</si>
  <si>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</si>
  <si>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</si>
  <si>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</si>
  <si>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</si>
  <si>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</si>
  <si>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</si>
  <si>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</si>
  <si>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</si>
  <si>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</si>
  <si>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</si>
  <si>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</si>
  <si>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</si>
  <si>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</si>
  <si>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</si>
  <si>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</si>
  <si>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</si>
  <si>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</si>
  <si>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</si>
  <si>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</si>
  <si>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</si>
  <si>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</si>
  <si>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</si>
  <si>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</si>
  <si>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</si>
  <si>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</si>
  <si>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</si>
  <si>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</si>
  <si>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</si>
  <si>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</si>
  <si>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</si>
  <si>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</si>
  <si>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</si>
  <si>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</si>
  <si>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</si>
  <si>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</si>
  <si>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</si>
  <si>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</si>
  <si>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</si>
  <si>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</si>
  <si>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</si>
  <si>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</si>
  <si>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</si>
  <si>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</si>
  <si>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</si>
  <si>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</si>
  <si>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</si>
  <si>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</si>
  <si>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</si>
  <si>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</si>
  <si>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</si>
  <si>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</si>
  <si>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</si>
  <si>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</si>
  <si>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</si>
  <si>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</si>
  <si>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</si>
  <si>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</si>
  <si>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</si>
  <si>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</si>
  <si>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</si>
  <si>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</si>
  <si>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</si>
  <si>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</si>
  <si>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</si>
  <si>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</si>
  <si>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</si>
  <si>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</si>
  <si>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</si>
  <si>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</si>
  <si>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</si>
  <si>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</si>
  <si>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</si>
  <si>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</si>
  <si>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</si>
  <si>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</si>
  <si>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</si>
  <si>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</si>
  <si>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</si>
  <si>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</si>
  <si>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</si>
  <si>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</si>
  <si>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</si>
  <si>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</si>
  <si>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</si>
  <si>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</si>
  <si>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</si>
  <si>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</si>
  <si>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</si>
  <si>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</si>
  <si>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</si>
  <si>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</si>
  <si>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</si>
  <si>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</si>
  <si>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</si>
  <si>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</si>
  <si>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</si>
  <si>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</si>
  <si>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</si>
  <si>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</si>
  <si>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</si>
  <si>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</si>
  <si>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</si>
  <si>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</si>
  <si>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</si>
  <si>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</si>
  <si>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</si>
  <si>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</si>
  <si>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</si>
  <si>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</si>
  <si>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</si>
  <si>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</si>
  <si>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</si>
  <si>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</si>
  <si>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</si>
  <si>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</si>
  <si>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</si>
  <si>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</si>
  <si>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</si>
  <si>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</si>
  <si>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</si>
  <si>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</si>
  <si>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</si>
  <si>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</si>
  <si>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</si>
  <si>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</si>
  <si>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</si>
  <si>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</si>
  <si>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</si>
  <si>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</si>
  <si>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</si>
  <si>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</si>
  <si>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</si>
  <si>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</si>
  <si>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</si>
  <si>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</si>
  <si>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</si>
  <si>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</si>
  <si>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</si>
  <si>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</si>
  <si>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</si>
  <si>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</si>
  <si>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</si>
  <si>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</si>
  <si>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</si>
  <si>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</si>
  <si>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</si>
  <si>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</si>
  <si>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</si>
  <si>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</si>
  <si>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</si>
  <si>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</si>
  <si>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</si>
  <si>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</si>
  <si>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</si>
  <si>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</si>
  <si>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</si>
  <si>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</si>
  <si>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</si>
  <si>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</si>
  <si>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</si>
  <si>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</si>
  <si>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</si>
  <si>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</si>
  <si>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</si>
  <si>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</si>
  <si>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</si>
  <si>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</si>
  <si>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</si>
  <si>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</si>
  <si>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</si>
  <si>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</si>
  <si>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</si>
  <si>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</si>
  <si>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</si>
  <si>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</si>
  <si>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</si>
  <si>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</si>
  <si>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</si>
  <si>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</si>
  <si>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</si>
  <si>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</si>
  <si>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</si>
  <si>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</si>
  <si>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</si>
  <si>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</si>
  <si>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</si>
  <si>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</si>
  <si>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</si>
  <si>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</si>
  <si>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</si>
  <si>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</si>
  <si>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</si>
  <si>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</si>
  <si>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</si>
  <si>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</si>
  <si>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</si>
  <si>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</si>
  <si>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</si>
  <si>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</si>
  <si>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</si>
  <si>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</si>
  <si>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</si>
  <si>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</si>
  <si>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</si>
  <si>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</si>
  <si>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</si>
  <si>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</si>
  <si>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</si>
  <si>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</si>
  <si>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</si>
  <si>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</si>
  <si>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</si>
  <si>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</si>
  <si>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</si>
  <si>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</si>
  <si>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</si>
  <si>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</si>
  <si>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</si>
  <si>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</si>
  <si>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</si>
  <si>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</si>
  <si>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</si>
  <si>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</si>
  <si>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</si>
  <si>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</si>
  <si>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</si>
  <si>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</si>
  <si>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</si>
  <si>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</si>
  <si>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</si>
  <si>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</si>
  <si>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</si>
  <si>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</si>
  <si>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</si>
  <si>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</si>
  <si>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</si>
  <si>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</si>
  <si>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</si>
  <si>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</si>
  <si>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</si>
  <si>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</si>
  <si>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</si>
  <si>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</si>
  <si>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</si>
  <si>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</si>
  <si>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</si>
  <si>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</si>
  <si>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</si>
  <si>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</si>
  <si>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</si>
  <si>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</si>
  <si>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</si>
  <si>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</si>
  <si>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</si>
  <si>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</si>
  <si>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</si>
  <si>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</si>
  <si>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</si>
  <si>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</si>
  <si>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</si>
  <si>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</si>
  <si>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</si>
  <si>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</si>
  <si>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</si>
  <si>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</si>
  <si>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</si>
  <si>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</si>
  <si>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</si>
  <si>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</si>
  <si>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</si>
  <si>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</si>
  <si>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</si>
  <si>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</si>
  <si>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</si>
  <si>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</si>
  <si>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</si>
  <si>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</si>
  <si>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</si>
  <si>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</si>
  <si>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</si>
  <si>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</si>
  <si>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</si>
  <si>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</si>
  <si>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</si>
  <si>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</si>
  <si>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</si>
  <si>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</si>
  <si>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</si>
  <si>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</si>
  <si>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</si>
  <si>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</si>
  <si>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</si>
  <si>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</si>
  <si>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</si>
  <si>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</si>
  <si>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</si>
  <si>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</si>
  <si>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</si>
  <si>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</si>
  <si>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</si>
  <si>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</si>
  <si>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</si>
  <si>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</si>
  <si>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</si>
  <si>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</si>
  <si>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</si>
  <si>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</si>
  <si>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</si>
  <si>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</si>
  <si>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</si>
  <si>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</si>
  <si>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</si>
  <si>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</si>
  <si>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</si>
  <si>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</si>
  <si>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</si>
  <si>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</si>
  <si>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</si>
  <si>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</si>
  <si>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</si>
  <si>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</si>
  <si>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</si>
  <si>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</si>
  <si>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</si>
  <si>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</si>
  <si>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</si>
  <si>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</si>
  <si>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</si>
  <si>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</si>
  <si>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</si>
  <si>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</si>
  <si>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</si>
  <si>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</si>
  <si>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</si>
  <si>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</si>
  <si>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</si>
  <si>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</si>
  <si>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</si>
  <si>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</si>
  <si>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</si>
  <si>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</si>
  <si>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</si>
  <si>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</si>
  <si>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</si>
  <si>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</si>
  <si>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</si>
  <si>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</si>
  <si>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</si>
  <si>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</si>
  <si>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</si>
  <si>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</si>
  <si>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</si>
  <si>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</si>
  <si>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</si>
  <si>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</si>
  <si>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</si>
  <si>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</si>
  <si>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</si>
  <si>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</si>
  <si>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</si>
  <si>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</si>
  <si>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</si>
  <si>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</si>
  <si>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</si>
  <si>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</si>
  <si>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</si>
  <si>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</si>
  <si>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</si>
  <si>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</si>
  <si>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</si>
  <si>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</si>
  <si>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</si>
  <si>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</si>
  <si>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</si>
  <si>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</si>
  <si>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</si>
  <si>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</si>
  <si>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</si>
  <si>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</si>
  <si>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</si>
  <si>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</si>
  <si>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</si>
  <si>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</si>
  <si>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</si>
  <si>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</si>
  <si>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</si>
  <si>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</si>
  <si>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</si>
  <si>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</si>
  <si>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</si>
  <si>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</si>
  <si>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</si>
  <si>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</si>
  <si>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</si>
  <si>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</si>
  <si>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</si>
  <si>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</si>
  <si>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</si>
  <si>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</si>
  <si>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</si>
  <si>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</si>
  <si>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</si>
  <si>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</si>
  <si>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</si>
  <si>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</si>
  <si>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</si>
  <si>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</si>
  <si>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</si>
  <si>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</si>
  <si>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</si>
  <si>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</si>
  <si>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</si>
  <si>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</si>
  <si>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</si>
  <si>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</si>
  <si>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</si>
  <si>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</si>
  <si>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</si>
  <si>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</si>
  <si>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</si>
  <si>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</si>
  <si>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</si>
  <si>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</si>
  <si>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</si>
  <si>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</si>
  <si>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</si>
  <si>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</si>
  <si>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</si>
  <si>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</si>
  <si>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</si>
  <si>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</si>
  <si>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</si>
  <si>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</si>
  <si>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</si>
  <si>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</si>
  <si>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</si>
  <si>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</si>
  <si>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</si>
  <si>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</si>
  <si>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</si>
  <si>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</si>
  <si>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</si>
  <si>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</si>
  <si>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</si>
  <si>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</si>
  <si>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</si>
  <si>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</si>
  <si>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</si>
  <si>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</si>
  <si>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</si>
  <si>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</si>
  <si>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</si>
  <si>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</si>
  <si>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</si>
  <si>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</si>
  <si>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</si>
  <si>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</si>
  <si>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</si>
  <si>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</si>
  <si>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</si>
  <si>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</si>
  <si>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</si>
  <si>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</si>
  <si>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</si>
  <si>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</si>
  <si>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</si>
  <si>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</si>
  <si>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</si>
  <si>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</si>
  <si>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</si>
  <si>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</si>
  <si>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</si>
  <si>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</si>
  <si>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</si>
  <si>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</si>
  <si>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</si>
  <si>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</si>
  <si>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</si>
  <si>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</si>
  <si>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</si>
  <si>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</si>
  <si>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</si>
  <si>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</si>
  <si>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</si>
  <si>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</si>
  <si>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</si>
  <si>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</si>
  <si>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</si>
  <si>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</si>
  <si>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</si>
  <si>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</si>
  <si>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</si>
  <si>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</si>
  <si>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</si>
  <si>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</si>
  <si>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</si>
  <si>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</si>
  <si>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</si>
  <si>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</si>
  <si>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</si>
  <si>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</si>
  <si>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</si>
  <si>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</si>
  <si>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</si>
  <si>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</si>
  <si>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</si>
  <si>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</si>
  <si>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</si>
  <si>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</si>
  <si>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</si>
  <si>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</si>
  <si>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</si>
  <si>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</si>
  <si>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</si>
  <si>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</si>
  <si>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</si>
  <si>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</si>
  <si>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</si>
  <si>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</si>
  <si>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</si>
  <si>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</si>
  <si>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</si>
  <si>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</si>
  <si>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</si>
  <si>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</si>
  <si>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</si>
  <si>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</si>
  <si>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</si>
  <si>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</si>
  <si>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</si>
  <si>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</si>
  <si>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</si>
  <si>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</si>
  <si>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</si>
  <si>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</si>
  <si>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</si>
  <si>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</si>
  <si>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</si>
  <si>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</si>
  <si>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</si>
  <si>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</si>
  <si>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</si>
  <si>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</si>
  <si>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</si>
  <si>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</si>
  <si>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</si>
  <si>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</si>
  <si>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</si>
  <si>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</si>
  <si>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</si>
  <si>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</si>
  <si>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</si>
  <si>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</si>
  <si>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</si>
  <si>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</si>
  <si>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</si>
  <si>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</si>
  <si>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</si>
  <si>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</si>
  <si>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</si>
  <si>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</si>
  <si>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</si>
  <si>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</si>
  <si>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</si>
  <si>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</si>
  <si>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</si>
  <si>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</si>
  <si>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</si>
  <si>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</si>
  <si>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</si>
  <si>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</si>
  <si>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</si>
  <si>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</si>
  <si>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</si>
  <si>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</si>
  <si>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</si>
  <si>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</si>
  <si>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</si>
  <si>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</si>
  <si>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</si>
  <si>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</si>
  <si>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</si>
  <si>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</si>
  <si>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</si>
  <si>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</si>
  <si>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</si>
  <si>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</si>
  <si>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</si>
  <si>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</si>
  <si>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</si>
  <si>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</si>
  <si>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</si>
  <si>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</si>
  <si>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</si>
  <si>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</si>
  <si>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</si>
  <si>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</si>
  <si>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</si>
  <si>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</si>
  <si>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</si>
  <si>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</si>
  <si>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</si>
  <si>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</si>
  <si>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</si>
  <si>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</si>
  <si>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</si>
  <si>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</si>
  <si>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</si>
  <si>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</si>
  <si>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</si>
  <si>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</si>
  <si>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</si>
  <si>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</si>
  <si>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</si>
  <si>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</si>
  <si>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</si>
  <si>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</si>
  <si>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</si>
  <si>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</si>
  <si>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</si>
  <si>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</si>
  <si>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</si>
  <si>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</si>
  <si>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</si>
  <si>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</si>
  <si>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</si>
  <si>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</si>
  <si>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</si>
  <si>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</si>
  <si>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</si>
  <si>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</si>
  <si>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</si>
  <si>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</si>
  <si>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</si>
  <si>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</si>
  <si>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</si>
  <si>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</si>
  <si>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</si>
  <si>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</si>
  <si>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</si>
  <si>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</si>
  <si>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</si>
  <si>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</si>
  <si>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</si>
  <si>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</si>
  <si>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</si>
  <si>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</si>
  <si>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</si>
  <si>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</si>
  <si>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</si>
  <si>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</si>
  <si>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</si>
  <si>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</si>
  <si>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</si>
  <si>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</si>
  <si>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</si>
  <si>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</si>
  <si>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</si>
  <si>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</si>
  <si>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</si>
  <si>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</si>
  <si>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</si>
  <si>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</si>
  <si>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</si>
  <si>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</si>
  <si>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</si>
  <si>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</si>
  <si>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</si>
  <si>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</si>
  <si>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</si>
  <si>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</si>
  <si>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</si>
  <si>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</si>
  <si>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</si>
  <si>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</si>
  <si>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</si>
  <si>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</si>
  <si>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</si>
  <si>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</si>
  <si>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</si>
  <si>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</si>
  <si>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</si>
  <si>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</si>
  <si>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</si>
  <si>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</si>
  <si>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</si>
  <si>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</si>
  <si>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</si>
  <si>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</si>
  <si>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</si>
  <si>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</si>
  <si>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</si>
  <si>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</si>
  <si>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</si>
  <si>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</si>
  <si>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</si>
  <si>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</si>
  <si>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</si>
  <si>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</si>
  <si>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</si>
  <si>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</si>
  <si>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</si>
  <si>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</si>
  <si>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</si>
  <si>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</si>
  <si>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</si>
  <si>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</si>
  <si>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</si>
  <si>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</si>
  <si>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</si>
  <si>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</si>
  <si>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</si>
  <si>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</si>
  <si>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</si>
  <si>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</si>
  <si>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</si>
  <si>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</si>
  <si>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</si>
  <si>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</si>
  <si>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</si>
  <si>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</si>
  <si>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</si>
  <si>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</si>
  <si>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</si>
  <si>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</si>
  <si>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</si>
  <si>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</si>
  <si>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</si>
  <si>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</si>
  <si>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</si>
  <si>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</si>
  <si>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</si>
  <si>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</si>
  <si>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</si>
  <si>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</si>
  <si>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</si>
  <si>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</si>
  <si>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</si>
  <si>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</si>
  <si>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</si>
  <si>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</si>
  <si>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</si>
  <si>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</si>
  <si>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</si>
  <si>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</si>
  <si>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</si>
  <si>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</si>
  <si>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</si>
  <si>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</si>
  <si>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</si>
  <si>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</si>
  <si>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</si>
  <si>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</si>
  <si>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</si>
  <si>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</si>
  <si>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</si>
  <si>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</si>
  <si>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</si>
  <si>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</si>
  <si>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</si>
  <si>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</si>
  <si>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</si>
  <si>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</si>
  <si>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</si>
  <si>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</si>
  <si>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</si>
  <si>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</si>
  <si>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</si>
  <si>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</si>
  <si>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</si>
  <si>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</si>
  <si>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</si>
  <si>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</si>
  <si>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</si>
  <si>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</si>
  <si>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</si>
  <si>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</si>
  <si>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</si>
  <si>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</si>
  <si>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</si>
  <si>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</si>
  <si>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</si>
  <si>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</si>
  <si>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</si>
  <si>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</si>
  <si>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</si>
  <si>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</si>
  <si>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</si>
  <si>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</si>
  <si>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</si>
  <si>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</si>
  <si>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</si>
  <si>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</si>
  <si>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</si>
  <si>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</si>
  <si>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</si>
  <si>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</si>
  <si>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</si>
  <si>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</si>
  <si>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</si>
  <si>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</si>
  <si>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</si>
  <si>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</si>
  <si>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</si>
  <si>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</si>
  <si>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</si>
  <si>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</si>
  <si>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</si>
  <si>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</si>
  <si>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</si>
  <si>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</si>
  <si>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</si>
  <si>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</si>
  <si>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</si>
  <si>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</si>
  <si>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</si>
  <si>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</si>
  <si>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</si>
  <si>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</si>
  <si>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</si>
  <si>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</si>
  <si>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</si>
  <si>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</si>
  <si>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</si>
  <si>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</si>
  <si>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</si>
  <si>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</si>
  <si>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</si>
  <si>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</si>
  <si>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</si>
  <si>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</si>
  <si>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</si>
  <si>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</si>
  <si>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</si>
  <si>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</si>
  <si>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</si>
  <si>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</si>
  <si>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</si>
  <si>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</si>
  <si>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</si>
  <si>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</si>
  <si>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</si>
  <si>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</si>
  <si>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</si>
  <si>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</si>
  <si>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</si>
  <si>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</si>
  <si>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</si>
  <si>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</si>
  <si>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</si>
  <si>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</si>
  <si>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</si>
  <si>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</si>
  <si>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</si>
  <si>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</si>
  <si>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</si>
  <si>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</si>
  <si>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</si>
  <si>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</si>
  <si>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</si>
  <si>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</si>
  <si>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</si>
  <si>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</si>
  <si>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</si>
  <si>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</si>
  <si>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</si>
  <si>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</si>
  <si>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</si>
  <si>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</si>
  <si>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</si>
  <si>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</si>
  <si>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</si>
  <si>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</si>
  <si>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</si>
  <si>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</si>
  <si>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</si>
  <si>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</si>
  <si>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</si>
  <si>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</si>
  <si>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</si>
  <si>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</si>
  <si>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</si>
  <si>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</si>
  <si>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</si>
  <si>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</si>
  <si>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</si>
  <si>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</si>
  <si>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</si>
  <si>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</si>
  <si>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</si>
  <si>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</si>
  <si>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</si>
  <si>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</si>
  <si>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</si>
  <si>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</si>
  <si>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</si>
  <si>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</si>
  <si>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</si>
  <si>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</si>
  <si>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</si>
  <si>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</si>
  <si>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</si>
  <si>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</si>
  <si>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</si>
  <si>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</si>
  <si>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</si>
  <si>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</si>
  <si>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</si>
  <si>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</si>
  <si>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</si>
  <si>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</si>
  <si>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</si>
  <si>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</si>
  <si>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</si>
  <si>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</si>
  <si>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</si>
  <si>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</si>
  <si>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</si>
  <si>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</si>
  <si>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</si>
  <si>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</si>
  <si>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</si>
  <si>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</si>
  <si>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</si>
  <si>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</si>
  <si>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</si>
  <si>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</si>
  <si>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</si>
  <si>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</si>
  <si>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</si>
  <si>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</si>
  <si>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</si>
  <si>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</si>
  <si>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</si>
  <si>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</si>
  <si>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</si>
  <si>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</si>
  <si>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</si>
  <si>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</si>
  <si>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</si>
  <si>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</si>
  <si>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</si>
  <si>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</si>
  <si>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</si>
  <si>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</si>
  <si>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</si>
  <si>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</si>
  <si>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</si>
  <si>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</si>
  <si>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</si>
  <si>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</si>
  <si>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</si>
  <si>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</si>
  <si>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</si>
  <si>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</si>
  <si>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</si>
  <si>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</si>
  <si>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</si>
  <si>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</si>
  <si>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</si>
  <si>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</si>
  <si>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</si>
  <si>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</si>
  <si>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</si>
  <si>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</si>
  <si>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</si>
  <si>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</si>
  <si>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</si>
  <si>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</si>
  <si>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</si>
  <si>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</si>
  <si>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</si>
  <si>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</si>
  <si>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</si>
  <si>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</si>
  <si>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</si>
  <si>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</si>
  <si>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</si>
  <si>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</si>
  <si>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</si>
  <si>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</si>
  <si>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</si>
  <si>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</si>
  <si>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</si>
  <si>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</si>
  <si>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</si>
  <si>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</si>
  <si>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</si>
  <si>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</si>
  <si>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</si>
  <si>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</si>
  <si>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</si>
  <si>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</si>
  <si>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</si>
  <si>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</si>
  <si>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</si>
  <si>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</si>
  <si>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</si>
  <si>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</si>
  <si>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</si>
  <si>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</si>
  <si>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</si>
  <si>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</si>
  <si>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</si>
  <si>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</si>
  <si>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</si>
  <si>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</si>
  <si>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</si>
  <si>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</si>
  <si>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</si>
  <si>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</si>
  <si>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</si>
  <si>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</si>
  <si>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</si>
  <si>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</si>
  <si>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</si>
  <si>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</si>
  <si>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</si>
  <si>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</si>
  <si>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</si>
  <si>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</si>
  <si>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</si>
  <si>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</si>
  <si>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</si>
  <si>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</si>
  <si>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</si>
  <si>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</si>
  <si>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</si>
  <si>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</si>
  <si>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</si>
  <si>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</si>
  <si>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</si>
  <si>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</si>
  <si>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</si>
  <si>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</si>
  <si>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</si>
  <si>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</si>
  <si>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</si>
  <si>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</si>
  <si>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</si>
  <si>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</si>
  <si>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</si>
  <si>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</si>
  <si>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</si>
  <si>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</si>
  <si>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</si>
  <si>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</si>
  <si>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</si>
  <si>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</si>
  <si>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</si>
  <si>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</si>
  <si>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</si>
  <si>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</si>
  <si>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</si>
  <si>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</si>
  <si>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</si>
  <si>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</si>
  <si>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</si>
  <si>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</si>
  <si>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</si>
  <si>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</si>
  <si>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</si>
  <si>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</si>
  <si>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</si>
  <si>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</si>
  <si>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</si>
  <si>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</si>
  <si>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</si>
  <si>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</si>
  <si>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</si>
  <si>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</si>
  <si>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</si>
  <si>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</si>
  <si>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</si>
  <si>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</si>
  <si>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</si>
  <si>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</si>
  <si>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</si>
  <si>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</si>
  <si>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</si>
  <si>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</si>
  <si>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</si>
  <si>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</si>
  <si>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</si>
  <si>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</si>
  <si>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</si>
  <si>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</si>
  <si>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</si>
  <si>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</si>
  <si>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</si>
  <si>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</si>
  <si>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</si>
  <si>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</si>
  <si>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</si>
  <si>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</si>
  <si>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</si>
  <si>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</si>
  <si>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</si>
  <si>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</si>
  <si>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</si>
  <si>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</si>
  <si>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</si>
  <si>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</si>
  <si>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</si>
  <si>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</si>
  <si>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</si>
  <si>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</si>
  <si>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</si>
  <si>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</si>
  <si>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</si>
  <si>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</si>
  <si>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</si>
  <si>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</si>
  <si>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</si>
  <si>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</si>
  <si>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</si>
  <si>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</si>
  <si>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</si>
  <si>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</si>
  <si>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</si>
  <si>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</si>
  <si>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</si>
  <si>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</si>
  <si>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</si>
  <si>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</si>
  <si>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</si>
  <si>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</si>
  <si>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</si>
  <si>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</si>
  <si>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</si>
  <si>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</si>
  <si>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</si>
  <si>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</si>
  <si>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</si>
  <si>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</si>
  <si>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</si>
  <si>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</si>
  <si>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</si>
  <si>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</si>
  <si>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</si>
  <si>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</si>
  <si>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</si>
  <si>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</si>
  <si>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</si>
  <si>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</si>
  <si>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</si>
  <si>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</si>
  <si>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</si>
  <si>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</si>
  <si>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</si>
  <si>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</si>
  <si>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</si>
  <si>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</si>
  <si>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</si>
  <si>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</si>
  <si>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</si>
  <si>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</si>
  <si>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</si>
  <si>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</si>
  <si>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</si>
  <si>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</si>
  <si>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</si>
  <si>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</si>
  <si>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</si>
  <si>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</si>
  <si>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</si>
  <si>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</si>
  <si>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</si>
  <si>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</si>
  <si>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</si>
  <si>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</si>
  <si>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</si>
  <si>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</si>
  <si>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</si>
  <si>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</si>
  <si>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</si>
  <si>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</si>
  <si>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</si>
  <si>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</si>
  <si>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</si>
  <si>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</si>
  <si>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</si>
  <si>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</si>
  <si>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</si>
  <si>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</si>
  <si>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</si>
  <si>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</si>
  <si>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</si>
  <si>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</si>
  <si>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</si>
  <si>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</si>
  <si>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</si>
  <si>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</si>
  <si>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</si>
  <si>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</si>
  <si>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</si>
  <si>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</si>
  <si>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</si>
  <si>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</si>
  <si>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</si>
  <si>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</si>
  <si>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</si>
  <si>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</si>
  <si>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</si>
  <si>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</si>
  <si>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</si>
  <si>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</si>
  <si>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</si>
  <si>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</si>
  <si>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</si>
  <si>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</si>
  <si>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</si>
  <si>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</si>
  <si>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</si>
  <si>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</si>
  <si>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</si>
  <si>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</si>
  <si>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</si>
  <si>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</si>
  <si>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</si>
  <si>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</si>
  <si>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</si>
  <si>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</si>
  <si>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</si>
  <si>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</si>
  <si>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</si>
  <si>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</si>
  <si>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</si>
  <si>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</si>
  <si>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</si>
  <si>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</si>
  <si>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</si>
  <si>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</si>
  <si>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</si>
  <si>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</si>
  <si>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</si>
  <si>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</si>
  <si>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</si>
  <si>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</si>
  <si>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</si>
  <si>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</si>
  <si>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</si>
  <si>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</si>
  <si>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</si>
  <si>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</si>
  <si>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</si>
  <si>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</si>
  <si>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</si>
  <si>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</si>
  <si>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</si>
  <si>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</si>
  <si>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</si>
  <si>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</si>
  <si>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</si>
  <si>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</si>
  <si>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</si>
  <si>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</si>
  <si>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</si>
  <si>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</si>
  <si>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</si>
  <si>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</si>
  <si>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</si>
  <si>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</si>
  <si>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</si>
  <si>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</si>
  <si>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</si>
  <si>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</si>
  <si>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</si>
  <si>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</si>
  <si>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</si>
  <si>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</si>
  <si>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</si>
  <si>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</si>
  <si>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</si>
  <si>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</si>
  <si>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</si>
  <si>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</si>
  <si>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</si>
  <si>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</si>
  <si>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</si>
  <si>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</si>
  <si>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</si>
  <si>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</si>
  <si>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</si>
  <si>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</si>
  <si>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</si>
  <si>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</si>
  <si>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</si>
  <si>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</si>
  <si>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</si>
  <si>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</si>
  <si>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</si>
  <si>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</si>
  <si>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</si>
  <si>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</si>
  <si>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</si>
  <si>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</si>
  <si>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</si>
  <si>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</si>
  <si>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</si>
  <si>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</si>
  <si>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</si>
  <si>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</si>
  <si>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</si>
  <si>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</si>
  <si>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</si>
  <si>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</si>
  <si>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</si>
  <si>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</si>
  <si>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</si>
  <si>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</si>
  <si>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</si>
  <si>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</si>
  <si>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</si>
  <si>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</si>
  <si>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</si>
  <si>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</si>
  <si>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</si>
  <si>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</si>
  <si>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</si>
  <si>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</si>
  <si>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</si>
  <si>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</si>
  <si>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</si>
  <si>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</si>
  <si>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</si>
  <si>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</si>
  <si>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</si>
  <si>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</si>
  <si>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</si>
  <si>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</si>
  <si>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</si>
  <si>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</si>
  <si>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</si>
  <si>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</si>
  <si>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</si>
  <si>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</si>
  <si>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</si>
  <si>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</si>
  <si>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</si>
  <si>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</si>
  <si>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</si>
  <si>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</si>
  <si>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</si>
  <si>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</si>
  <si>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</si>
  <si>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</si>
  <si>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</si>
  <si>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</si>
  <si>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</si>
  <si>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</si>
  <si>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</si>
  <si>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</si>
  <si>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</si>
  <si>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</si>
  <si>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</si>
  <si>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</si>
  <si>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</si>
  <si>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</si>
  <si>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</si>
  <si>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</si>
  <si>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</si>
  <si>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</si>
  <si>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</si>
  <si>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</si>
  <si>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</si>
  <si>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</si>
  <si>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</si>
  <si>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</si>
  <si>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</si>
  <si>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</si>
  <si>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</si>
  <si>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</si>
  <si>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</si>
  <si>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</si>
  <si>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</si>
  <si>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</si>
  <si>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</si>
  <si>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</si>
  <si>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</si>
  <si>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</si>
  <si>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</si>
  <si>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</si>
  <si>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</si>
  <si>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</si>
  <si>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</si>
  <si>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</si>
  <si>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</si>
  <si>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</si>
  <si>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</si>
  <si>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</si>
  <si>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</si>
  <si>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</si>
  <si>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</si>
  <si>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</si>
  <si>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</si>
  <si>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</si>
  <si>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</si>
  <si>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</si>
  <si>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</si>
  <si>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</si>
  <si>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</si>
  <si>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</si>
  <si>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</si>
  <si>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</si>
  <si>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</si>
  <si>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</si>
  <si>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</si>
  <si>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</si>
  <si>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</si>
  <si>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</si>
  <si>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</si>
  <si>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</si>
  <si>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</si>
  <si>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</si>
  <si>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</si>
  <si>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</si>
  <si>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</si>
  <si>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</si>
  <si>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</si>
  <si>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</si>
  <si>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</si>
  <si>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</si>
  <si>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</si>
  <si>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</si>
  <si>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</si>
  <si>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</si>
  <si>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</si>
  <si>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</si>
  <si>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</si>
  <si>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</si>
  <si>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</si>
  <si>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</si>
  <si>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</si>
  <si>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</si>
  <si>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</si>
  <si>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</si>
  <si>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</si>
  <si>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</si>
  <si>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</si>
  <si>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</si>
  <si>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</si>
  <si>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</si>
  <si>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</si>
  <si>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</si>
  <si>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</si>
  <si>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</si>
  <si>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</si>
  <si>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</si>
  <si>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</si>
  <si>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</si>
  <si>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</si>
  <si>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</si>
  <si>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</si>
  <si>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</si>
  <si>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</si>
  <si>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</si>
  <si>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</si>
  <si>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</si>
  <si>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</si>
  <si>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</si>
  <si>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</si>
  <si>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</si>
  <si>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</si>
  <si>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</si>
  <si>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</si>
  <si>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</si>
  <si>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</si>
  <si>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</si>
  <si>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</si>
  <si>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</si>
  <si>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</si>
  <si>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</si>
  <si>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</si>
  <si>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</si>
  <si>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</si>
  <si>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</si>
  <si>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</si>
  <si>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</si>
  <si>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</si>
  <si>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</si>
  <si>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</si>
  <si>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</si>
  <si>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</si>
  <si>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</si>
  <si>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</si>
  <si>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</si>
  <si>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</si>
  <si>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</si>
  <si>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</si>
  <si>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</si>
  <si>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</si>
  <si>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</si>
  <si>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</si>
  <si>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</si>
  <si>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</si>
  <si>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</si>
  <si>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</si>
  <si>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</si>
  <si>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</si>
  <si>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</si>
  <si>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</si>
  <si>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</si>
  <si>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</si>
  <si>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</si>
  <si>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</si>
  <si>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</si>
  <si>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</si>
  <si>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</si>
  <si>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</si>
  <si>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</si>
  <si>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</si>
  <si>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</si>
  <si>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</si>
  <si>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</si>
  <si>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</si>
  <si>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</si>
  <si>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</si>
  <si>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</si>
  <si>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</si>
  <si>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</si>
  <si>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</si>
  <si>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</si>
  <si>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</si>
  <si>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</si>
  <si>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</si>
  <si>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</si>
  <si>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</si>
  <si>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</si>
  <si>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</si>
  <si>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</si>
  <si>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</si>
  <si>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</si>
  <si>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</si>
  <si>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</si>
  <si>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</si>
  <si>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</si>
  <si>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</si>
  <si>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</si>
  <si>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</si>
  <si>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</si>
  <si>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</si>
  <si>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</si>
  <si>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</si>
  <si>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</si>
  <si>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</si>
  <si>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</si>
  <si>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</si>
  <si>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</si>
  <si>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</si>
  <si>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</si>
  <si>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</si>
  <si>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</si>
  <si>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</si>
  <si>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</si>
  <si>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</si>
  <si>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</si>
  <si>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</si>
  <si>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</si>
  <si>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</si>
  <si>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</si>
  <si>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</si>
  <si>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</si>
  <si>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</si>
  <si>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</si>
  <si>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</si>
  <si>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</si>
  <si>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</si>
  <si>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</si>
  <si>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</si>
  <si>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</si>
  <si>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</si>
  <si>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</si>
  <si>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</si>
  <si>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</si>
  <si>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</si>
  <si>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</si>
  <si>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</si>
  <si>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</si>
  <si>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</si>
  <si>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</si>
  <si>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</si>
  <si>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</si>
  <si>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</si>
  <si>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</si>
  <si>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</si>
  <si>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</si>
  <si>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</si>
  <si>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</si>
  <si>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</si>
  <si>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</si>
  <si>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</si>
  <si>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</si>
  <si>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</si>
  <si>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</si>
  <si>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</si>
  <si>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</si>
  <si>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</si>
  <si>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</si>
  <si>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</si>
  <si>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</si>
  <si>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</si>
  <si>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</si>
  <si>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</si>
  <si>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</si>
  <si>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</si>
  <si>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</si>
  <si>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</si>
  <si>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</si>
  <si>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</si>
  <si>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</si>
  <si>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</si>
  <si>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</si>
  <si>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</si>
  <si>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</si>
  <si>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</si>
  <si>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</si>
  <si>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</si>
  <si>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</si>
  <si>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</si>
  <si>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</si>
  <si>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</si>
  <si>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</si>
  <si>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</si>
  <si>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</si>
  <si>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</si>
  <si>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</si>
  <si>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</si>
  <si>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</si>
  <si>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</si>
  <si>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</si>
  <si>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</si>
  <si>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</si>
  <si>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</si>
  <si>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</si>
  <si>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</si>
  <si>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</si>
  <si>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</si>
  <si>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</si>
  <si>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</si>
  <si>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</si>
  <si>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</si>
  <si>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</si>
  <si>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</si>
  <si>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</si>
  <si>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</si>
  <si>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</si>
  <si>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</si>
  <si>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</si>
  <si>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</si>
  <si>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</si>
  <si>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</si>
  <si>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</si>
  <si>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</si>
  <si>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</si>
  <si>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</si>
  <si>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</si>
  <si>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</si>
  <si>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</si>
  <si>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</si>
  <si>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</si>
  <si>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</si>
  <si>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</si>
  <si>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</si>
  <si>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</si>
  <si>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</si>
  <si>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</si>
  <si>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</si>
  <si>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</si>
  <si>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</si>
  <si>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</si>
  <si>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</si>
  <si>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</si>
  <si>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</si>
  <si>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</si>
  <si>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</si>
  <si>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</si>
  <si>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</si>
  <si>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</si>
  <si>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</si>
  <si>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</si>
  <si>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</si>
  <si>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</si>
  <si>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</si>
  <si>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</si>
  <si>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</si>
  <si>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</si>
  <si>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</si>
  <si>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</si>
  <si>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</si>
  <si>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</si>
  <si>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</si>
  <si>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</si>
  <si>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</si>
  <si>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</si>
  <si>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</si>
  <si>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</si>
  <si>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</si>
  <si>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</si>
  <si>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</si>
  <si>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</si>
  <si>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</si>
  <si>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</si>
  <si>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</si>
  <si>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</si>
  <si>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</si>
  <si>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</si>
  <si>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</si>
  <si>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</si>
  <si>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</si>
  <si>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</si>
  <si>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</si>
  <si>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</si>
  <si>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</si>
  <si>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</si>
  <si>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</si>
  <si>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</si>
  <si>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</si>
  <si>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</si>
  <si>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</si>
  <si>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</si>
  <si>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</si>
  <si>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</si>
  <si>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</si>
  <si>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</si>
  <si>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</si>
  <si>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</si>
  <si>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</si>
  <si>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</si>
  <si>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</si>
  <si>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</si>
  <si>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</si>
  <si>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</si>
  <si>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</si>
  <si>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</si>
  <si>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</si>
  <si>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</si>
  <si>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</si>
  <si>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</si>
  <si>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</si>
  <si>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</si>
  <si>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</si>
  <si>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</si>
  <si>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</si>
  <si>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</si>
  <si>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</si>
  <si>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</si>
  <si>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</si>
  <si>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</si>
  <si>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</si>
  <si>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</si>
  <si>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</si>
  <si>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</si>
  <si>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</si>
  <si>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</si>
  <si>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</si>
  <si>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</si>
  <si>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</si>
  <si>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</si>
  <si>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</si>
  <si>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</si>
  <si>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</si>
  <si>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</si>
  <si>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</si>
  <si>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</si>
  <si>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</si>
  <si>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</si>
  <si>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</si>
  <si>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</si>
  <si>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</si>
  <si>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</si>
  <si>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</si>
  <si>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</si>
  <si>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</si>
  <si>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</si>
  <si>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</si>
  <si>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</si>
  <si>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</si>
  <si>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</si>
  <si>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</si>
  <si>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</si>
  <si>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</si>
  <si>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</si>
  <si>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</si>
  <si>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</si>
  <si>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</si>
  <si>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</si>
  <si>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</si>
  <si>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</si>
  <si>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</si>
  <si>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</si>
  <si>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</si>
  <si>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</si>
  <si>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</si>
  <si>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</si>
  <si>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</si>
  <si>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</si>
  <si>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</si>
  <si>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</si>
  <si>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</si>
  <si>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</si>
  <si>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</si>
  <si>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</si>
  <si>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</si>
  <si>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</si>
  <si>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</si>
  <si>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</si>
  <si>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</si>
  <si>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</si>
  <si>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</si>
  <si>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</si>
  <si>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</si>
  <si>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</si>
  <si>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</si>
  <si>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</si>
  <si>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</si>
  <si>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</si>
  <si>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</si>
  <si>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</si>
  <si>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</si>
  <si>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</si>
  <si>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</si>
  <si>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</si>
  <si>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</si>
  <si>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</si>
  <si>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</si>
  <si>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</si>
  <si>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</si>
  <si>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</si>
  <si>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</si>
  <si>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</si>
  <si>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</si>
  <si>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</si>
  <si>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</si>
  <si>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</si>
  <si>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</si>
  <si>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</si>
  <si>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</si>
  <si>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</si>
  <si>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</si>
  <si>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</si>
  <si>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</si>
  <si>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</si>
  <si>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</si>
  <si>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</si>
  <si>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</si>
  <si>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</si>
  <si>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</si>
  <si>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</si>
  <si>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</si>
  <si>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</si>
  <si>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</si>
  <si>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</si>
  <si>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</si>
  <si>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</si>
  <si>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</si>
  <si>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</si>
  <si>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</si>
  <si>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</si>
  <si>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</si>
  <si>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</si>
  <si>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</si>
  <si>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</si>
  <si>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</si>
  <si>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</si>
  <si>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</si>
  <si>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</si>
  <si>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</si>
  <si>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</si>
  <si>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</si>
  <si>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</si>
  <si>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</si>
  <si>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</si>
  <si>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</si>
  <si>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</si>
  <si>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</si>
  <si>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</si>
  <si>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</si>
  <si>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</si>
  <si>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</si>
  <si>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</si>
  <si>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</si>
  <si>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</si>
  <si>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</si>
  <si>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</si>
  <si>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</si>
  <si>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</si>
  <si>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</si>
  <si>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</si>
  <si>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</si>
  <si>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</si>
  <si>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</si>
  <si>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</si>
  <si>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</si>
  <si>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</si>
  <si>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</si>
  <si>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</si>
  <si>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</si>
  <si>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</si>
  <si>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</si>
  <si>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</si>
  <si>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</si>
  <si>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</si>
  <si>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</si>
  <si>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</si>
  <si>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</si>
  <si>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</si>
  <si>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</si>
  <si>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</si>
  <si>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</si>
  <si>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</si>
  <si>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</si>
  <si>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</si>
  <si>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</si>
  <si>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</si>
  <si>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</si>
  <si>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</si>
  <si>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</si>
  <si>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</si>
  <si>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</si>
  <si>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</si>
  <si>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</si>
  <si>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</si>
  <si>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</si>
  <si>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</si>
  <si>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</si>
  <si>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</si>
  <si>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</si>
  <si>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</si>
  <si>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</si>
  <si>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</si>
  <si>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</si>
  <si>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</si>
  <si>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</si>
  <si>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</si>
  <si>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</si>
  <si>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</si>
  <si>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</si>
  <si>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</si>
  <si>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</si>
  <si>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</si>
  <si>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</si>
  <si>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</si>
  <si>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</si>
  <si>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</si>
  <si>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</si>
  <si>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</si>
  <si>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</si>
  <si>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</si>
  <si>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</si>
  <si>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</si>
  <si>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</si>
  <si>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</si>
  <si>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</si>
  <si>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</si>
  <si>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</si>
  <si>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</si>
  <si>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</si>
  <si>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</si>
  <si>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</si>
  <si>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</si>
  <si>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</si>
  <si>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</si>
  <si>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</si>
  <si>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</si>
  <si>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</si>
  <si>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</si>
  <si>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</si>
  <si>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</si>
  <si>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</si>
  <si>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</si>
  <si>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</si>
  <si>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</si>
  <si>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</si>
  <si>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</si>
  <si>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</si>
  <si>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</si>
  <si>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</si>
  <si>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</si>
  <si>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</si>
  <si>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</si>
  <si>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</si>
  <si>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</si>
  <si>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</si>
  <si>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</si>
  <si>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</si>
  <si>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</si>
  <si>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</si>
  <si>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</si>
  <si>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</si>
  <si>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</si>
  <si>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</si>
  <si>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</si>
  <si>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</si>
  <si>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</si>
  <si>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</si>
  <si>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</si>
  <si>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</si>
  <si>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</si>
  <si>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</si>
  <si>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</si>
  <si>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</si>
  <si>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</si>
  <si>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</si>
  <si>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</si>
  <si>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</si>
  <si>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</si>
  <si>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</si>
  <si>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</si>
  <si>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</si>
  <si>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</si>
  <si>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</si>
  <si>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</si>
  <si>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</si>
  <si>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</si>
  <si>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</si>
  <si>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</si>
  <si>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</si>
  <si>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</si>
  <si>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</si>
  <si>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</si>
  <si>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</si>
  <si>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</si>
  <si>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</si>
  <si>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</si>
  <si>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</si>
  <si>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</si>
  <si>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</si>
  <si>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</si>
  <si>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</si>
  <si>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</si>
  <si>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</si>
  <si>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</si>
  <si>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</si>
  <si>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</si>
  <si>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</si>
  <si>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</si>
  <si>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</si>
  <si>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</si>
  <si>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</si>
  <si>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</si>
  <si>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</si>
  <si>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</si>
  <si>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</si>
  <si>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</si>
  <si>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</si>
  <si>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</si>
  <si>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</si>
  <si>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</si>
  <si>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</si>
  <si>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</si>
  <si>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</si>
  <si>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</si>
  <si>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</si>
  <si>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</si>
  <si>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</si>
  <si>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</si>
  <si>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</si>
  <si>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</si>
  <si>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</si>
  <si>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</si>
  <si>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</si>
  <si>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</si>
  <si>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</si>
  <si>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</si>
  <si>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</si>
  <si>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</si>
  <si>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</si>
  <si>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</si>
  <si>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</si>
  <si>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</si>
  <si>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</si>
  <si>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</si>
  <si>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</si>
  <si>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</si>
  <si>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</si>
  <si>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</si>
  <si>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</si>
  <si>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</si>
  <si>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</si>
  <si>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</si>
  <si>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</si>
  <si>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</si>
  <si>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</si>
  <si>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</si>
  <si>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</si>
  <si>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</si>
  <si>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</si>
  <si>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</si>
  <si>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</si>
  <si>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</si>
  <si>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</si>
  <si>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</si>
  <si>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</si>
  <si>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</si>
  <si>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</si>
  <si>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</si>
  <si>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</si>
  <si>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</si>
  <si>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</si>
  <si>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</si>
  <si>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</si>
  <si>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</si>
  <si>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</si>
  <si>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</si>
  <si>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</si>
  <si>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</si>
  <si>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</si>
  <si>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</si>
  <si>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</si>
  <si>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</si>
  <si>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</si>
  <si>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</si>
  <si>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</si>
  <si>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</si>
  <si>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</si>
  <si>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</si>
  <si>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</si>
  <si>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</si>
  <si>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</si>
  <si>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</si>
  <si>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</si>
  <si>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</si>
  <si>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</si>
  <si>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</si>
  <si>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</si>
  <si>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</si>
  <si>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</si>
  <si>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</si>
  <si>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</si>
  <si>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</si>
  <si>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</si>
  <si>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</si>
  <si>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</si>
  <si>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</si>
  <si>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</si>
  <si>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</si>
  <si>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</si>
  <si>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</si>
  <si>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</si>
  <si>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</si>
  <si>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</si>
  <si>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</si>
  <si>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</si>
  <si>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</si>
  <si>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</si>
  <si>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</si>
  <si>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</si>
  <si>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</si>
  <si>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</si>
  <si>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</si>
  <si>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</si>
  <si>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</si>
  <si>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</si>
  <si>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</si>
  <si>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</si>
  <si>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</si>
  <si>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</si>
  <si>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</si>
  <si>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</si>
  <si>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</si>
  <si>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</si>
  <si>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</si>
  <si>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</si>
  <si>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</si>
  <si>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</si>
  <si>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</si>
  <si>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</si>
  <si>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</si>
  <si>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</si>
  <si>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</si>
  <si>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</si>
  <si>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</si>
  <si>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</si>
  <si>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</si>
  <si>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</si>
  <si>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</si>
  <si>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</si>
  <si>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</si>
  <si>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</si>
  <si>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</si>
  <si>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</si>
  <si>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</si>
  <si>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</si>
  <si>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</si>
  <si>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</si>
  <si>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</si>
  <si>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</si>
  <si>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</si>
  <si>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</si>
  <si>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</si>
  <si>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</si>
  <si>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</si>
  <si>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</si>
  <si>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</si>
  <si>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</si>
  <si>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</si>
  <si>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</si>
  <si>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</si>
  <si>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</si>
  <si>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</si>
  <si>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</si>
  <si>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</si>
  <si>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</si>
  <si>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</si>
  <si>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</si>
  <si>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</si>
  <si>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</si>
  <si>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</si>
  <si>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</si>
  <si>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</si>
  <si>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</si>
  <si>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</si>
  <si>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</si>
  <si>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</si>
  <si>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</si>
  <si>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</si>
  <si>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</si>
  <si>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</si>
  <si>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</si>
  <si>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</si>
  <si>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</si>
  <si>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</si>
  <si>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</si>
  <si>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</si>
  <si>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</si>
  <si>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</si>
  <si>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</si>
  <si>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</si>
  <si>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</si>
  <si>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</si>
  <si>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</si>
  <si>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</si>
  <si>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</si>
  <si>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</si>
  <si>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</si>
  <si>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</si>
  <si>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</si>
  <si>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</si>
  <si>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</si>
  <si>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</si>
  <si>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</si>
  <si>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</si>
  <si>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</si>
  <si>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</si>
  <si>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</si>
  <si>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</si>
  <si>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</si>
  <si>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</si>
  <si>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</si>
  <si>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</si>
  <si>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</si>
  <si>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</si>
  <si>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</si>
  <si>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</si>
  <si>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</si>
  <si>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</si>
  <si>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</si>
  <si>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</si>
  <si>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</si>
  <si>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</si>
  <si>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</si>
  <si>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</si>
  <si>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</si>
  <si>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</si>
  <si>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</si>
  <si>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</si>
  <si>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</si>
  <si>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</si>
  <si>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</si>
  <si>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</si>
  <si>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</si>
  <si>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</si>
  <si>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</si>
  <si>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</si>
  <si>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</si>
  <si>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</si>
  <si>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</si>
  <si>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</si>
  <si>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</si>
  <si>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</si>
  <si>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</si>
  <si>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</si>
  <si>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</si>
  <si>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</si>
  <si>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</si>
  <si>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</si>
  <si>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</si>
  <si>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</si>
  <si>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</si>
  <si>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</si>
  <si>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</si>
  <si>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</si>
  <si>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</si>
  <si>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</si>
  <si>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</si>
  <si>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</si>
  <si>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</si>
  <si>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</si>
  <si>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</si>
  <si>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</si>
  <si>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</si>
  <si>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</si>
  <si>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</si>
  <si>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</si>
  <si>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</si>
  <si>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</si>
  <si>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</si>
  <si>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</si>
  <si>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</si>
  <si>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</si>
  <si>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</si>
  <si>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</si>
  <si>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</si>
  <si>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</si>
  <si>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</si>
  <si>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</si>
  <si>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</si>
  <si>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</si>
  <si>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</si>
  <si>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</si>
  <si>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</si>
  <si>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</si>
  <si>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</si>
  <si>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</si>
  <si>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</si>
  <si>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</si>
  <si>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</si>
  <si>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</si>
  <si>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</si>
  <si>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</si>
  <si>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</si>
  <si>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</si>
  <si>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</si>
  <si>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</si>
  <si>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</si>
  <si>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</si>
  <si>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</si>
  <si>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</si>
  <si>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</si>
  <si>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</si>
  <si>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</si>
  <si>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</si>
  <si>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</si>
  <si>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</si>
  <si>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</si>
  <si>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</si>
  <si>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</si>
  <si>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</si>
  <si>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</si>
  <si>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</si>
  <si>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</si>
  <si>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</si>
  <si>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</si>
  <si>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</si>
  <si>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</si>
  <si>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</si>
  <si>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</si>
  <si>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</si>
  <si>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</si>
  <si>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</si>
  <si>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</si>
  <si>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</si>
  <si>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</si>
  <si>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</si>
  <si>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</si>
  <si>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</si>
  <si>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</si>
  <si>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</si>
  <si>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</si>
  <si>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</si>
  <si>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</si>
  <si>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</si>
  <si>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</si>
  <si>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</si>
  <si>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</si>
  <si>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</si>
  <si>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</si>
  <si>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</si>
  <si>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</si>
  <si>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</si>
  <si>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</si>
  <si>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</si>
  <si>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</si>
  <si>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</si>
  <si>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</si>
  <si>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</si>
  <si>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</si>
  <si>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</si>
  <si>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</si>
  <si>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</si>
  <si>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</si>
  <si>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</si>
  <si>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</si>
  <si>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</si>
  <si>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</si>
  <si>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</si>
  <si>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</si>
  <si>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</si>
  <si>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</si>
  <si>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</si>
  <si>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</si>
  <si>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</si>
  <si>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</si>
  <si>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</si>
  <si>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</si>
  <si>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</si>
  <si>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</si>
  <si>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</si>
  <si>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</si>
  <si>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</si>
  <si>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</si>
  <si>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</si>
  <si>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</si>
  <si>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</si>
  <si>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</si>
  <si>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</si>
  <si>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</si>
  <si>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</si>
  <si>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</si>
  <si>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</si>
  <si>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</si>
  <si>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</si>
  <si>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</si>
  <si>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</si>
  <si>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</si>
  <si>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</si>
  <si>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</si>
  <si>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</si>
  <si>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</si>
  <si>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</si>
  <si>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</si>
  <si>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</si>
  <si>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</si>
  <si>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</si>
  <si>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</si>
  <si>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</si>
  <si>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</si>
  <si>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</si>
  <si>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</si>
  <si>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</si>
  <si>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</si>
  <si>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</si>
  <si>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</si>
  <si>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</si>
  <si>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</si>
  <si>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</si>
  <si>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</si>
  <si>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</si>
  <si>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</si>
  <si>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</si>
  <si>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</si>
  <si>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</si>
  <si>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</si>
  <si>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</si>
  <si>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</si>
  <si>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</si>
  <si>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</si>
  <si>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</si>
  <si>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</si>
  <si>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</si>
  <si>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</si>
  <si>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</si>
  <si>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</si>
  <si>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</si>
  <si>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</si>
  <si>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</si>
  <si>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</si>
  <si>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</si>
  <si>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</si>
  <si>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</si>
  <si>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</si>
  <si>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</si>
  <si>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</si>
  <si>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</si>
  <si>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</si>
  <si>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</si>
  <si>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</si>
  <si>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</si>
  <si>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</si>
  <si>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</si>
  <si>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</si>
  <si>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</si>
  <si>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</si>
  <si>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</si>
  <si>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</si>
  <si>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</si>
  <si>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</si>
  <si>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</si>
  <si>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</si>
  <si>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</si>
  <si>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</si>
  <si>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</si>
  <si>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</si>
  <si>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</si>
  <si>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</si>
  <si>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</si>
  <si>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</si>
  <si>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</si>
  <si>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</si>
  <si>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</si>
  <si>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</si>
  <si>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</si>
  <si>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</si>
  <si>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</si>
  <si>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</si>
  <si>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</si>
  <si>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</si>
  <si>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</si>
  <si>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</si>
  <si>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</si>
  <si>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</si>
  <si>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</si>
  <si>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</si>
  <si>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</si>
  <si>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</si>
  <si>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</si>
  <si>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</si>
  <si>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</si>
  <si>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</si>
  <si>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</si>
  <si>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</si>
  <si>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</si>
  <si>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</si>
  <si>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</si>
  <si>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</si>
  <si>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</si>
  <si>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</si>
  <si>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</si>
  <si>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</si>
  <si>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</si>
  <si>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</si>
  <si>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</si>
  <si>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</si>
  <si>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</si>
  <si>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</si>
  <si>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</si>
  <si>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</si>
  <si>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</si>
  <si>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</si>
  <si>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</si>
  <si>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</si>
  <si>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</si>
  <si>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</si>
  <si>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</si>
  <si>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</si>
  <si>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</si>
  <si>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</si>
  <si>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</si>
  <si>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</si>
  <si>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</si>
  <si>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</si>
  <si>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</si>
  <si>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</si>
  <si>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</si>
  <si>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</si>
  <si>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</si>
  <si>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</si>
  <si>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</si>
  <si>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</si>
  <si>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</si>
  <si>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</si>
  <si>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</si>
  <si>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</si>
  <si>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</si>
  <si>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</si>
  <si>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</si>
  <si>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</si>
  <si>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</si>
  <si>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</si>
  <si>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</si>
  <si>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</si>
  <si>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</si>
  <si>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</si>
  <si>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</si>
  <si>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</si>
  <si>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</si>
  <si>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</si>
  <si>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</si>
  <si>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</si>
  <si>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</si>
  <si>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</si>
  <si>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</si>
  <si>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</si>
  <si>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</si>
  <si>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</si>
  <si>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</si>
  <si>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</si>
  <si>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</si>
  <si>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</si>
  <si>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</si>
  <si>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</si>
  <si>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</si>
  <si>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</si>
  <si>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</si>
  <si>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</si>
  <si>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</si>
  <si>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</si>
  <si>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</si>
  <si>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</si>
  <si>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</si>
  <si>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</si>
  <si>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</si>
  <si>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</si>
  <si>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</si>
  <si>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</si>
  <si>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</si>
  <si>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</si>
  <si>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</si>
  <si>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</si>
  <si>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</si>
  <si>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</si>
  <si>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</si>
  <si>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</si>
  <si>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</si>
  <si>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</si>
  <si>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</si>
  <si>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</si>
  <si>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</si>
  <si>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</si>
  <si>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</si>
  <si>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</si>
  <si>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</si>
  <si>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</si>
  <si>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</si>
  <si>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</si>
  <si>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</si>
  <si>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</si>
  <si>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</si>
  <si>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</si>
  <si>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</si>
  <si>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</si>
  <si>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</si>
  <si>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</si>
  <si>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</si>
  <si>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</si>
  <si>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</si>
  <si>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</si>
  <si>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</si>
  <si>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</si>
  <si>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</si>
  <si>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</si>
  <si>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</si>
  <si>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</si>
  <si>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</si>
  <si>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</si>
  <si>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</si>
  <si>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</si>
  <si>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</si>
  <si>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</si>
  <si>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</si>
  <si>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</si>
  <si>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</si>
  <si>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</si>
  <si>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</si>
  <si>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</si>
  <si>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</si>
  <si>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</si>
  <si>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</si>
  <si>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</si>
  <si>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</si>
  <si>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</si>
  <si>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</si>
  <si>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</si>
  <si>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</si>
  <si>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</si>
  <si>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</si>
  <si>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</si>
  <si>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</si>
  <si>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</si>
  <si>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</si>
  <si>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</si>
  <si>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</si>
  <si>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</si>
  <si>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</si>
  <si>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</si>
  <si>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</si>
  <si>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</si>
  <si>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</si>
  <si>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</si>
  <si>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</si>
  <si>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</si>
  <si>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</si>
  <si>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</si>
  <si>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</si>
  <si>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</si>
  <si>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</si>
  <si>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</si>
  <si>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</si>
  <si>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</si>
  <si>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</si>
  <si>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</si>
  <si>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</si>
  <si>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</si>
  <si>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</si>
  <si>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</si>
  <si>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</si>
  <si>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</si>
  <si>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</si>
  <si>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</si>
  <si>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</si>
  <si>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</si>
  <si>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</si>
  <si>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</si>
  <si>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</si>
  <si>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</si>
  <si>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</si>
  <si>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</si>
  <si>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</si>
  <si>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</si>
  <si>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</si>
  <si>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</si>
  <si>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</si>
  <si>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</si>
  <si>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</si>
  <si>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</si>
  <si>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</si>
  <si>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</si>
  <si>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</si>
  <si>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</si>
  <si>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</si>
  <si>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</si>
  <si>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</si>
  <si>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</si>
  <si>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</si>
  <si>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</si>
  <si>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</si>
  <si>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</si>
  <si>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</si>
  <si>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</si>
  <si>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</si>
  <si>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</si>
  <si>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</si>
  <si>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</si>
  <si>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</si>
  <si>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</si>
  <si>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</si>
  <si>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</si>
  <si>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</si>
  <si>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</si>
  <si>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</si>
  <si>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</si>
  <si>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</si>
  <si>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</si>
  <si>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</si>
  <si>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</si>
  <si>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</si>
  <si>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</si>
  <si>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</si>
  <si>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</si>
  <si>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</si>
  <si>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</si>
  <si>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</si>
  <si>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</si>
  <si>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</si>
  <si>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</si>
  <si>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</si>
  <si>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</si>
  <si>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</si>
  <si>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</si>
  <si>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</si>
  <si>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</si>
  <si>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</si>
  <si>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</si>
  <si>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</si>
  <si>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</si>
  <si>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</si>
  <si>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</si>
  <si>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</si>
  <si>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</si>
  <si>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</si>
  <si>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</si>
  <si>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</si>
  <si>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</si>
  <si>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</si>
  <si>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</si>
  <si>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</si>
  <si>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</si>
  <si>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</si>
  <si>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</si>
  <si>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</si>
  <si>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</si>
  <si>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</si>
  <si>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</si>
  <si>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</si>
  <si>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</si>
  <si>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</si>
  <si>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</si>
  <si>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</si>
  <si>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</si>
  <si>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</si>
  <si>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</si>
  <si>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</si>
  <si>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</si>
  <si>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</si>
  <si>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</si>
  <si>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</si>
  <si>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</si>
  <si>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</si>
  <si>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</si>
  <si>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</si>
  <si>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</si>
  <si>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</si>
  <si>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</si>
  <si>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</si>
  <si>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</si>
  <si>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</si>
  <si>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</si>
  <si>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</si>
  <si>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</si>
  <si>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</si>
  <si>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</si>
  <si>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</si>
  <si>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</si>
  <si>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</si>
  <si>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</si>
  <si>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</si>
  <si>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</si>
  <si>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</si>
  <si>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</si>
  <si>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</si>
  <si>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</si>
  <si>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</si>
  <si>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</si>
  <si>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</si>
  <si>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</si>
  <si>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</si>
  <si>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</si>
  <si>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</si>
  <si>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</si>
  <si>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</si>
  <si>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</si>
  <si>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</si>
  <si>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</si>
  <si>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</si>
  <si>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</si>
  <si>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</si>
  <si>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</si>
  <si>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</si>
  <si>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</si>
  <si>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</si>
  <si>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</si>
  <si>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</si>
  <si>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</si>
  <si>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</si>
  <si>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</si>
  <si>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</si>
  <si>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</si>
  <si>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</si>
  <si>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</si>
  <si>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</si>
  <si>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</si>
  <si>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</si>
  <si>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</si>
  <si>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</si>
  <si>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</si>
  <si>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</si>
  <si>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</si>
  <si>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</si>
  <si>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</si>
  <si>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</si>
  <si>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</si>
  <si>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</si>
  <si>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</si>
  <si>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</si>
  <si>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</si>
  <si>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</si>
  <si>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</si>
  <si>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</si>
  <si>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</si>
  <si>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</si>
  <si>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</si>
  <si>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</si>
  <si>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</si>
  <si>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</si>
  <si>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</si>
  <si>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</si>
  <si>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</si>
  <si>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</si>
  <si>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</si>
  <si>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</si>
  <si>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</si>
  <si>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</si>
  <si>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</si>
  <si>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</si>
  <si>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</si>
  <si>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</si>
  <si>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</si>
  <si>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</si>
  <si>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</si>
  <si>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</si>
  <si>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</si>
  <si>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</si>
  <si>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</si>
  <si>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</si>
  <si>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</si>
  <si>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</si>
  <si>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</si>
  <si>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</si>
  <si>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</si>
  <si>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</si>
  <si>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</si>
  <si>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</si>
  <si>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</si>
  <si>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</si>
  <si>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</si>
  <si>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</si>
  <si>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</si>
  <si>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</si>
  <si>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</si>
  <si>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</si>
  <si>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</si>
  <si>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</si>
  <si>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</si>
  <si>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</si>
  <si>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</si>
  <si>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</si>
  <si>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</si>
  <si>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</si>
  <si>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</si>
  <si>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</si>
  <si>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</si>
  <si>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</si>
  <si>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</si>
  <si>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</si>
  <si>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</si>
  <si>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</si>
  <si>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</si>
  <si>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</si>
  <si>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</si>
  <si>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</si>
  <si>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</si>
  <si>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</si>
  <si>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</si>
  <si>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</si>
  <si>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</si>
  <si>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</si>
  <si>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</si>
  <si>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</si>
  <si>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</si>
  <si>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</si>
  <si>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</si>
  <si>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</si>
  <si>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</si>
  <si>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</si>
  <si>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</si>
  <si>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</si>
  <si>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</si>
  <si>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</si>
  <si>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</si>
  <si>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</si>
  <si>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</si>
  <si>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</si>
  <si>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</si>
  <si>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</si>
  <si>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</si>
  <si>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</si>
  <si>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</si>
  <si>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</si>
  <si>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</si>
  <si>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</si>
  <si>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</si>
  <si>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</si>
  <si>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</si>
  <si>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</si>
  <si>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</si>
  <si>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</si>
  <si>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</si>
  <si>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</si>
  <si>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</si>
  <si>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</si>
  <si>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</si>
  <si>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</si>
  <si>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</si>
  <si>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</si>
  <si>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</si>
  <si>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</si>
  <si>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</si>
  <si>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</si>
  <si>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</si>
  <si>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</si>
  <si>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</si>
  <si>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</si>
  <si>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</si>
  <si>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</si>
  <si>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</si>
  <si>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</si>
  <si>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</si>
  <si>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</si>
  <si>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</si>
  <si>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</si>
  <si>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</si>
  <si>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</si>
  <si>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</si>
  <si>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</si>
  <si>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</si>
  <si>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</si>
  <si>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</si>
  <si>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</si>
  <si>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</si>
  <si>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</si>
  <si>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</si>
  <si>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</si>
  <si>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</si>
  <si>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</si>
  <si>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</si>
  <si>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</si>
  <si>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</si>
  <si>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</si>
  <si>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</si>
  <si>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</si>
  <si>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</si>
  <si>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</si>
  <si>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</si>
  <si>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</si>
  <si>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</si>
  <si>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</si>
  <si>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</si>
  <si>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</si>
  <si>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</si>
  <si>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</si>
  <si>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</si>
  <si>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</si>
  <si>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</si>
  <si>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</si>
  <si>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</si>
  <si>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</si>
  <si>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</si>
  <si>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</si>
  <si>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</si>
  <si>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</si>
  <si>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</si>
  <si>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</si>
  <si>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</si>
  <si>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</si>
  <si>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</si>
  <si>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</si>
  <si>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</si>
  <si>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</si>
  <si>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</si>
  <si>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</si>
  <si>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</si>
  <si>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</si>
  <si>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</si>
  <si>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</si>
  <si>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</si>
  <si>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</si>
  <si>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</si>
  <si>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</si>
  <si>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</si>
  <si>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</si>
  <si>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</si>
  <si>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</si>
  <si>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</si>
  <si>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</si>
  <si>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</si>
  <si>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</si>
  <si>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</si>
  <si>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</si>
  <si>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</si>
  <si>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</si>
  <si>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</si>
  <si>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</si>
  <si>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</si>
  <si>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</si>
  <si>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</si>
  <si>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</si>
  <si>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</si>
  <si>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</si>
  <si>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</si>
  <si>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</si>
  <si>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</si>
  <si>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</si>
  <si>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</si>
  <si>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</si>
  <si>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</si>
  <si>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</si>
  <si>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</si>
  <si>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</si>
  <si>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</si>
  <si>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</si>
  <si>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</si>
  <si>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</si>
  <si>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</si>
  <si>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</si>
  <si>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</si>
  <si>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</si>
  <si>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</si>
  <si>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</si>
  <si>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</si>
  <si>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</si>
  <si>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</si>
  <si>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</si>
  <si>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</si>
  <si>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</si>
  <si>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</si>
  <si>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</si>
  <si>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</si>
  <si>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</si>
  <si>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</si>
  <si>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</si>
  <si>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</si>
  <si>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</si>
  <si>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</si>
  <si>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</si>
  <si>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</si>
  <si>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</si>
  <si>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</si>
  <si>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</si>
  <si>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</si>
  <si>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</si>
  <si>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</si>
  <si>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</si>
  <si>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</si>
  <si>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</si>
  <si>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</si>
  <si>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</si>
  <si>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</si>
  <si>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</si>
  <si>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</si>
  <si>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</si>
  <si>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</si>
  <si>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</si>
  <si>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</si>
  <si>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</si>
  <si>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</si>
  <si>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</si>
  <si>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</si>
  <si>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</si>
  <si>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</si>
  <si>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</si>
  <si>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</si>
  <si>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</si>
  <si>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</si>
  <si>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</si>
  <si>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</si>
  <si>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</si>
  <si>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</si>
  <si>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</si>
  <si>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</si>
  <si>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</si>
  <si>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</si>
  <si>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</si>
  <si>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</si>
  <si>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</si>
  <si>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</si>
  <si>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</si>
  <si>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</si>
  <si>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</si>
  <si>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</si>
  <si>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</si>
  <si>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</si>
  <si>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</si>
  <si>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</si>
  <si>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</si>
  <si>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</si>
  <si>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</si>
  <si>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</si>
  <si>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</si>
  <si>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</si>
  <si>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</si>
  <si>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</si>
  <si>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</si>
  <si>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</si>
  <si>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</si>
  <si>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</si>
  <si>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</si>
  <si>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</si>
  <si>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</si>
  <si>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</si>
  <si>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</si>
  <si>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</si>
  <si>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</si>
  <si>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</si>
  <si>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</si>
  <si>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</si>
  <si>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</si>
  <si>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</si>
  <si>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</si>
  <si>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</si>
  <si>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</si>
  <si>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</si>
  <si>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</si>
  <si>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</si>
  <si>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</si>
  <si>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</si>
  <si>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</si>
  <si>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</si>
  <si>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</si>
  <si>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</si>
  <si>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</si>
  <si>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</si>
  <si>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</si>
  <si>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</si>
  <si>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</si>
  <si>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</si>
  <si>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</si>
  <si>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</si>
  <si>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</si>
  <si>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</si>
  <si>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</si>
  <si>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</si>
  <si>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</si>
  <si>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</si>
  <si>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</si>
  <si>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</si>
  <si>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</si>
  <si>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</si>
  <si>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</si>
  <si>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</si>
  <si>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</si>
  <si>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</si>
  <si>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</si>
  <si>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</si>
  <si>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</si>
  <si>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</si>
  <si>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</si>
  <si>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</si>
  <si>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</si>
  <si>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</si>
  <si>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</si>
  <si>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</si>
  <si>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</si>
  <si>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</si>
  <si>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</si>
  <si>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</si>
  <si>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</si>
  <si>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</si>
  <si>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</si>
  <si>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</si>
  <si>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</si>
  <si>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</si>
  <si>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</si>
  <si>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</si>
  <si>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</si>
  <si>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</si>
  <si>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</si>
  <si>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</si>
  <si>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</si>
  <si>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</si>
  <si>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</si>
  <si>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</si>
  <si>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</si>
  <si>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</si>
  <si>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</si>
  <si>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</si>
  <si>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</si>
  <si>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</si>
  <si>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</si>
  <si>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</si>
  <si>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</si>
  <si>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</si>
  <si>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</si>
  <si>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</si>
  <si>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</si>
  <si>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</si>
  <si>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</si>
  <si>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</si>
  <si>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</si>
  <si>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</si>
  <si>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</si>
  <si>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</si>
  <si>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</si>
  <si>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</si>
  <si>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</si>
  <si>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</si>
  <si>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</si>
  <si>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</si>
  <si>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</si>
  <si>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</si>
  <si>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</si>
  <si>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</si>
  <si>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</si>
  <si>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</si>
  <si>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</si>
  <si>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</si>
  <si>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</si>
  <si>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</si>
  <si>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</si>
  <si>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</si>
  <si>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</si>
  <si>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</si>
  <si>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</si>
  <si>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</si>
  <si>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</si>
  <si>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</si>
  <si>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</si>
  <si>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</si>
  <si>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</si>
  <si>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</si>
  <si>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</si>
  <si>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</si>
  <si>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</si>
  <si>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</si>
  <si>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</si>
  <si>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</si>
  <si>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</si>
  <si>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</si>
  <si>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</si>
  <si>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</si>
  <si>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</si>
  <si>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</si>
  <si>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</si>
  <si>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</si>
  <si>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</si>
  <si>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</si>
  <si>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</si>
  <si>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</si>
  <si>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</si>
  <si>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</si>
  <si>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</si>
  <si>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</si>
  <si>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</si>
  <si>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</si>
  <si>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</si>
  <si>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</si>
  <si>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</si>
  <si>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</si>
  <si>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</si>
  <si>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</si>
  <si>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</si>
  <si>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</si>
  <si>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</si>
  <si>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</si>
  <si>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</si>
  <si>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</si>
  <si>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</si>
  <si>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</si>
  <si>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</si>
  <si>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</si>
  <si>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</si>
  <si>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</si>
  <si>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</si>
  <si>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</si>
  <si>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</si>
  <si>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</si>
  <si>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</si>
  <si>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</si>
  <si>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</si>
  <si>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</si>
  <si>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</si>
  <si>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</si>
  <si>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</si>
  <si>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</si>
  <si>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</si>
  <si>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</si>
  <si>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</si>
  <si>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</si>
  <si>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</si>
  <si>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</si>
  <si>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</si>
  <si>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</si>
  <si>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</si>
  <si>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</si>
  <si>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</si>
  <si>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</si>
  <si>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</si>
  <si>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</si>
  <si>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</si>
  <si>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</si>
  <si>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</si>
  <si>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</si>
  <si>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</si>
  <si>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</si>
  <si>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</si>
  <si>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</si>
  <si>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</si>
  <si>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</si>
  <si>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</si>
  <si>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</si>
  <si>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</si>
  <si>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</si>
  <si>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</si>
  <si>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</si>
  <si>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</si>
  <si>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</si>
  <si>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</si>
  <si>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</si>
  <si>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</si>
  <si>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</si>
  <si>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</si>
  <si>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</si>
  <si>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</si>
  <si>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</si>
  <si>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</si>
  <si>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</si>
  <si>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</si>
  <si>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</si>
  <si>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</si>
  <si>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</si>
  <si>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</si>
  <si>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</si>
  <si>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</si>
  <si>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</si>
  <si>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</si>
  <si>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</si>
  <si>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</si>
  <si>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</si>
  <si>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</si>
  <si>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</si>
  <si>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</si>
  <si>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</si>
  <si>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</si>
  <si>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</si>
  <si>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</si>
  <si>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</si>
  <si>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</si>
  <si>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</si>
  <si>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</si>
  <si>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</si>
  <si>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</si>
  <si>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</si>
  <si>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</si>
  <si>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</si>
  <si>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</si>
  <si>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</si>
  <si>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</si>
  <si>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</si>
  <si>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</si>
  <si>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</si>
  <si>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</si>
  <si>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</si>
  <si>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</si>
  <si>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</si>
  <si>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</si>
  <si>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</si>
  <si>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</si>
  <si>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</si>
  <si>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</si>
  <si>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</si>
  <si>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</si>
  <si>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</si>
  <si>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</si>
  <si>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</si>
  <si>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</si>
  <si>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</si>
  <si>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</si>
  <si>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</si>
  <si>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</si>
  <si>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</si>
  <si>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</si>
  <si>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</si>
  <si>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</si>
  <si>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</si>
  <si>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</si>
  <si>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</si>
  <si>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</si>
  <si>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</si>
  <si>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</si>
  <si>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</si>
  <si>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</si>
  <si>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</si>
  <si>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</si>
  <si>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</si>
  <si>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</si>
  <si>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</si>
  <si>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</si>
  <si>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</si>
  <si>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</si>
  <si>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</si>
  <si>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</si>
  <si>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</si>
  <si>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</si>
  <si>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</si>
  <si>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</si>
  <si>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</si>
  <si>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</si>
  <si>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</si>
  <si>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</si>
  <si>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</si>
  <si>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</si>
  <si>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</si>
  <si>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</si>
  <si>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</si>
  <si>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</si>
  <si>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</si>
  <si>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</si>
  <si>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</si>
  <si>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</si>
  <si>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</si>
  <si>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</si>
  <si>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</si>
  <si>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</si>
  <si>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</si>
  <si>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</si>
  <si>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</si>
  <si>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</si>
  <si>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</si>
  <si>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</si>
  <si>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</si>
  <si>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</si>
  <si>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</si>
  <si>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</si>
  <si>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</si>
  <si>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</si>
  <si>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</si>
  <si>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</si>
  <si>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</si>
  <si>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</si>
  <si>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</si>
  <si>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</si>
  <si>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</si>
  <si>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</si>
  <si>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</si>
  <si>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</si>
  <si>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</si>
  <si>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</si>
  <si>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</si>
  <si>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</si>
  <si>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</si>
  <si>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</si>
  <si>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</si>
  <si>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</si>
  <si>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</si>
  <si>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</si>
  <si>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</si>
  <si>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</si>
  <si>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</si>
  <si>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</si>
  <si>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</si>
  <si>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</si>
  <si>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</si>
  <si>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</si>
  <si>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</si>
  <si>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</si>
  <si>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</si>
  <si>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</si>
  <si>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</si>
  <si>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</si>
  <si>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</si>
  <si>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</si>
  <si>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</si>
  <si>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</si>
  <si>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</si>
  <si>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</si>
  <si>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</si>
  <si>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</si>
  <si>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</si>
  <si>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</si>
  <si>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</si>
  <si>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</si>
  <si>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</si>
  <si>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</si>
  <si>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</si>
  <si>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</si>
  <si>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</si>
  <si>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</si>
  <si>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</si>
  <si>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</si>
  <si>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</si>
  <si>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</si>
  <si>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</si>
  <si>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</si>
  <si>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</si>
  <si>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</si>
  <si>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</si>
  <si>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</si>
  <si>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</si>
  <si>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</si>
  <si>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</si>
  <si>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</si>
  <si>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</si>
  <si>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</si>
  <si>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</si>
  <si>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</si>
  <si>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</si>
  <si>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</si>
  <si>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</si>
  <si>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</si>
  <si>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</si>
  <si>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</si>
  <si>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</si>
  <si>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</si>
  <si>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</si>
  <si>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</si>
  <si>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</si>
  <si>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</si>
  <si>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</si>
  <si>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</si>
  <si>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</si>
  <si>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</si>
  <si>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</si>
  <si>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</si>
  <si>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</si>
  <si>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</si>
  <si>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</si>
  <si>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</si>
  <si>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</si>
  <si>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</si>
  <si>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</si>
  <si>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</si>
  <si>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</si>
  <si>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</si>
  <si>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</si>
  <si>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</si>
  <si>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</si>
  <si>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</si>
  <si>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</si>
  <si>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</si>
  <si>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</si>
  <si>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</si>
  <si>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</si>
  <si>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</si>
  <si>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</si>
  <si>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</si>
  <si>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</si>
  <si>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</si>
  <si>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</si>
  <si>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</si>
  <si>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</si>
  <si>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</si>
  <si>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</si>
  <si>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</si>
  <si>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</si>
  <si>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</si>
  <si>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</si>
  <si>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</si>
  <si>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</si>
  <si>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</si>
  <si>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</si>
  <si>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</si>
  <si>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</si>
  <si>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</si>
  <si>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</si>
  <si>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</si>
  <si>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</si>
  <si>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</si>
  <si>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</si>
  <si>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</si>
  <si>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</si>
  <si>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</si>
  <si>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</si>
  <si>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</si>
  <si>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</si>
  <si>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</si>
  <si>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</si>
  <si>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</si>
  <si>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</si>
  <si>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</si>
  <si>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</si>
  <si>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</si>
  <si>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</si>
  <si>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</si>
  <si>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</si>
  <si>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</si>
  <si>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</si>
  <si>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</si>
  <si>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</si>
  <si>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</si>
  <si>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</si>
  <si>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</si>
  <si>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</si>
  <si>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</si>
  <si>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</si>
  <si>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</si>
  <si>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</si>
  <si>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</si>
  <si>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</si>
  <si>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</si>
  <si>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</si>
  <si>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</si>
  <si>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</si>
  <si>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</si>
  <si>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</si>
  <si>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</si>
  <si>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</si>
  <si>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</si>
  <si>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</si>
  <si>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</si>
  <si>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</si>
  <si>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</si>
  <si>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</si>
  <si>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</si>
  <si>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</si>
  <si>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</si>
  <si>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</si>
  <si>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</si>
  <si>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</si>
  <si>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</si>
  <si>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</si>
  <si>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</si>
  <si>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</si>
  <si>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</si>
  <si>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</si>
  <si>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</si>
  <si>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</si>
  <si>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</si>
  <si>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</si>
  <si>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</si>
  <si>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</si>
  <si>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</si>
  <si>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</si>
  <si>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</si>
  <si>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</si>
  <si>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</si>
  <si>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</si>
  <si>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</si>
  <si>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</si>
  <si>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</si>
  <si>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</si>
  <si>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</si>
  <si>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</si>
  <si>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</si>
  <si>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</si>
  <si>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</si>
  <si>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</si>
  <si>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</si>
  <si>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</si>
  <si>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</si>
  <si>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</si>
  <si>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</si>
  <si>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</si>
  <si>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</si>
  <si>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</si>
  <si>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</si>
  <si>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</si>
  <si>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</si>
  <si>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</si>
  <si>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</si>
  <si>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</si>
  <si>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</si>
  <si>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</si>
  <si>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</si>
  <si>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</si>
  <si>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</si>
  <si>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</si>
  <si>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</si>
  <si>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</si>
  <si>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</si>
  <si>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</si>
  <si>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</si>
  <si>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</si>
  <si>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</si>
  <si>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</si>
  <si>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</si>
  <si>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</si>
  <si>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</si>
  <si>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</si>
  <si>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</si>
  <si>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</si>
  <si>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</si>
  <si>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</si>
  <si>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</si>
  <si>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</si>
  <si>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</si>
  <si>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</si>
  <si>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</si>
  <si>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</si>
  <si>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</si>
  <si>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</si>
  <si>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</si>
  <si>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</si>
  <si>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</si>
  <si>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</si>
  <si>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</si>
  <si>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</si>
  <si>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</si>
  <si>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</si>
  <si>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</si>
  <si>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</si>
  <si>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</si>
  <si>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</si>
  <si>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</si>
  <si>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</si>
  <si>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</si>
  <si>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</si>
  <si>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</si>
  <si>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</si>
  <si>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</si>
  <si>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</si>
  <si>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</si>
  <si>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</si>
  <si>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</si>
  <si>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</si>
  <si>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</si>
  <si>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</si>
  <si>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</si>
  <si>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</si>
  <si>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</si>
  <si>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</si>
  <si>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</si>
  <si>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</si>
  <si>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</si>
  <si>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</si>
  <si>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</si>
  <si>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</si>
  <si>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</si>
  <si>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</si>
  <si>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</si>
  <si>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</si>
  <si>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</si>
  <si>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</si>
  <si>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</si>
  <si>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</si>
  <si>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</si>
  <si>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</si>
  <si>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</si>
  <si>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</si>
  <si>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</si>
  <si>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</si>
  <si>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</si>
  <si>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</si>
  <si>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</si>
  <si>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</si>
  <si>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</si>
  <si>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</si>
  <si>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</si>
  <si>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</si>
  <si>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</si>
  <si>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</si>
  <si>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</si>
  <si>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</si>
  <si>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</si>
  <si>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</si>
  <si>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</si>
  <si>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</si>
  <si>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</si>
  <si>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</si>
  <si>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</si>
  <si>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</si>
  <si>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</si>
  <si>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</si>
  <si>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</si>
  <si>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</si>
  <si>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</si>
  <si>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</si>
  <si>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</si>
  <si>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</si>
  <si>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</si>
  <si>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</si>
  <si>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</si>
  <si>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</si>
  <si>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</si>
  <si>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</si>
  <si>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</si>
  <si>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</si>
  <si>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</si>
  <si>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</si>
  <si>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</si>
  <si>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</si>
  <si>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</si>
  <si>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</si>
  <si>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</si>
  <si>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</si>
  <si>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</si>
  <si>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</si>
  <si>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</si>
  <si>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</si>
  <si>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</si>
  <si>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</si>
  <si>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</si>
  <si>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</si>
  <si>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</si>
  <si>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</si>
  <si>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</si>
  <si>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</si>
  <si>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</si>
  <si>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</si>
  <si>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</si>
  <si>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</si>
  <si>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</si>
  <si>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</si>
  <si>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</si>
  <si>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</si>
  <si>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</si>
  <si>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</si>
  <si>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</si>
  <si>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</si>
  <si>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</si>
  <si>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</si>
  <si>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</si>
  <si>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</si>
  <si>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</si>
  <si>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</si>
  <si>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</si>
  <si>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</si>
  <si>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</si>
  <si>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</si>
  <si>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</si>
  <si>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</si>
  <si>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</si>
  <si>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</si>
  <si>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</si>
  <si>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</si>
  <si>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</si>
  <si>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</si>
  <si>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</si>
  <si>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</si>
  <si>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</si>
  <si>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</si>
  <si>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</si>
  <si>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</si>
  <si>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</si>
  <si>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</si>
  <si>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</si>
  <si>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</si>
  <si>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</si>
  <si>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</si>
  <si>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</si>
  <si>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</si>
  <si>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</si>
  <si>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</si>
  <si>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</si>
  <si>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</si>
  <si>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</si>
  <si>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</si>
  <si>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</si>
  <si>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</si>
  <si>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</si>
  <si>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</si>
  <si>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</si>
  <si>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</si>
  <si>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</si>
  <si>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</si>
  <si>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</si>
  <si>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</si>
  <si>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</si>
  <si>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</si>
  <si>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</si>
  <si>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</si>
  <si>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</si>
  <si>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</si>
  <si>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</si>
  <si>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</si>
  <si>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</si>
  <si>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</si>
  <si>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</si>
  <si>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</si>
  <si>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</si>
  <si>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</si>
  <si>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</si>
  <si>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</si>
  <si>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</si>
  <si>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</si>
  <si>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</si>
  <si>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</si>
  <si>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</si>
  <si>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</si>
  <si>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</si>
  <si>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</si>
  <si>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</si>
  <si>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</si>
  <si>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</si>
  <si>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</si>
  <si>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</si>
  <si>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</si>
  <si>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</si>
  <si>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</si>
  <si>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</si>
  <si>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</si>
  <si>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</si>
  <si>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</si>
  <si>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</si>
  <si>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</si>
  <si>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</si>
  <si>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</si>
  <si>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</si>
  <si>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</si>
  <si>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</si>
  <si>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</si>
  <si>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</si>
  <si>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</si>
  <si>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</si>
  <si>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</si>
  <si>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</si>
  <si>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</si>
  <si>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</si>
  <si>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</si>
  <si>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</si>
  <si>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</si>
  <si>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</si>
  <si>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</si>
  <si>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</si>
  <si>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</si>
  <si>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</si>
  <si>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</si>
  <si>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</si>
  <si>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</si>
  <si>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</si>
  <si>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</si>
  <si>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</si>
  <si>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</si>
  <si>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</si>
  <si>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</si>
  <si>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</si>
  <si>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</si>
  <si>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</si>
  <si>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</si>
  <si>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</si>
  <si>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</si>
  <si>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</si>
  <si>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</si>
  <si>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</si>
  <si>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</si>
  <si>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</si>
  <si>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</si>
  <si>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</si>
  <si>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</si>
  <si>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</si>
  <si>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</si>
  <si>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</si>
  <si>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</si>
  <si>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</si>
  <si>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</si>
  <si>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</si>
  <si>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</si>
  <si>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</si>
  <si>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</si>
  <si>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</si>
  <si>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</si>
  <si>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</si>
  <si>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</si>
  <si>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</si>
  <si>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</si>
  <si>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</si>
  <si>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</si>
  <si>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</si>
  <si>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</si>
  <si>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</si>
  <si>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</si>
  <si>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</si>
  <si>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</si>
  <si>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</si>
  <si>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</si>
  <si>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</si>
  <si>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</si>
  <si>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</si>
  <si>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</si>
  <si>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</si>
  <si>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</si>
  <si>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</si>
  <si>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</si>
  <si>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</si>
  <si>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</si>
  <si>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</si>
  <si>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</si>
  <si>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</si>
  <si>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</si>
  <si>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</si>
  <si>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</si>
  <si>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</si>
  <si>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</si>
  <si>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</si>
  <si>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</si>
  <si>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</si>
  <si>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</si>
  <si>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</si>
  <si>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</si>
  <si>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</si>
  <si>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</si>
  <si>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</si>
  <si>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</si>
  <si>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</si>
  <si>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</si>
  <si>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</si>
  <si>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</si>
  <si>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</si>
  <si>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</si>
  <si>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</si>
  <si>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</si>
  <si>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</si>
  <si>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</si>
  <si>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</si>
  <si>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</si>
  <si>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</si>
  <si>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</si>
  <si>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</si>
  <si>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</si>
  <si>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</si>
  <si>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</si>
  <si>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</si>
  <si>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</si>
  <si>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</si>
  <si>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</si>
  <si>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</si>
  <si>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</si>
  <si>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</si>
  <si>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</si>
  <si>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</si>
  <si>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</si>
  <si>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</si>
  <si>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</si>
  <si>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</si>
  <si>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</si>
  <si>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</si>
  <si>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</si>
  <si>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</si>
  <si>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</si>
  <si>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</si>
  <si>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</si>
  <si>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</si>
  <si>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</si>
  <si>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</si>
  <si>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</si>
  <si>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</si>
  <si>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</si>
  <si>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</si>
  <si>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</si>
  <si>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</si>
  <si>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</si>
  <si>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</si>
  <si>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</si>
  <si>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</si>
  <si>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</si>
  <si>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</si>
  <si>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</si>
  <si>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</si>
  <si>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</si>
  <si>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</si>
  <si>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</si>
  <si>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</si>
  <si>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</si>
  <si>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</si>
  <si>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</si>
  <si>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</si>
  <si>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</si>
  <si>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</si>
  <si>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</si>
  <si>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</si>
  <si>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</si>
  <si>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</si>
  <si>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</si>
  <si>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</si>
  <si>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</si>
  <si>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</si>
  <si>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</si>
  <si>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</si>
  <si>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</si>
  <si>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</si>
  <si>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</si>
  <si>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</si>
  <si>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</si>
  <si>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</si>
  <si>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</si>
  <si>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</si>
  <si>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</si>
  <si>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</si>
  <si>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</si>
  <si>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</si>
  <si>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</si>
  <si>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</si>
  <si>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</si>
  <si>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</si>
  <si>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</si>
  <si>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</si>
  <si>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</si>
  <si>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</si>
  <si>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</si>
  <si>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</si>
  <si>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</si>
  <si>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</si>
  <si>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</si>
  <si>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</si>
  <si>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</si>
  <si>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</si>
  <si>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</si>
  <si>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</si>
  <si>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</si>
  <si>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</si>
  <si>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</si>
  <si>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</si>
  <si>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</si>
  <si>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</si>
  <si>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</si>
  <si>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</si>
  <si>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</si>
  <si>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</si>
  <si>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</si>
  <si>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</si>
  <si>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</si>
  <si>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</si>
  <si>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</si>
  <si>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</si>
  <si>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</si>
  <si>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</si>
  <si>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</si>
  <si>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</si>
  <si>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</si>
  <si>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</si>
  <si>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</si>
  <si>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</si>
  <si>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</si>
  <si>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</si>
  <si>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</si>
  <si>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</si>
  <si>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</si>
  <si>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</si>
  <si>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</si>
  <si>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</si>
  <si>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</si>
  <si>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</si>
  <si>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</si>
  <si>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</si>
  <si>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</si>
  <si>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</si>
  <si>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</si>
  <si>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</si>
  <si>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</si>
  <si>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</si>
  <si>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</si>
  <si>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</si>
  <si>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</si>
  <si>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</si>
  <si>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</si>
  <si>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</si>
  <si>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</si>
  <si>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</si>
  <si>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</si>
  <si>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</si>
  <si>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</si>
  <si>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</si>
  <si>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</si>
  <si>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</si>
  <si>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</si>
  <si>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</si>
  <si>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</si>
  <si>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</si>
  <si>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</si>
  <si>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</si>
  <si>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</si>
  <si>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</si>
  <si>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</si>
  <si>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</si>
  <si>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</si>
  <si>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</si>
  <si>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</si>
  <si>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</si>
  <si>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</si>
  <si>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</si>
  <si>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</si>
  <si>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</si>
  <si>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</si>
  <si>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</si>
  <si>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</si>
  <si>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</si>
  <si>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</si>
  <si>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</si>
  <si>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</si>
  <si>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</si>
  <si>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</si>
  <si>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</si>
  <si>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</si>
  <si>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</si>
  <si>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</si>
  <si>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</si>
  <si>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</si>
  <si>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</si>
  <si>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</si>
  <si>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</si>
  <si>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</si>
  <si>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</si>
  <si>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</si>
  <si>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</si>
  <si>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</si>
  <si>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</si>
  <si>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</si>
  <si>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</si>
  <si>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</si>
  <si>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</si>
  <si>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</si>
  <si>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</si>
  <si>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</si>
  <si>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</si>
  <si>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</si>
  <si>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</si>
  <si>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</si>
  <si>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</si>
  <si>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</si>
  <si>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</si>
  <si>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</si>
  <si>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</si>
  <si>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</si>
  <si>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</si>
  <si>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</si>
  <si>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</si>
  <si>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</si>
  <si>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</si>
  <si>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</si>
  <si>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</si>
  <si>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</si>
  <si>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</si>
  <si>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</si>
  <si>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</si>
  <si>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</si>
  <si>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</si>
  <si>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</si>
  <si>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</si>
  <si>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</si>
  <si>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</si>
  <si>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</si>
  <si>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</si>
  <si>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</si>
  <si>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</si>
  <si>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</si>
  <si>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</si>
  <si>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</si>
  <si>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</si>
  <si>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</si>
  <si>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</si>
  <si>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</si>
  <si>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</si>
  <si>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</si>
  <si>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</si>
  <si>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</si>
  <si>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</si>
  <si>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</si>
  <si>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</si>
  <si>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</si>
  <si>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</si>
  <si>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</si>
  <si>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</si>
  <si>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</si>
  <si>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</si>
  <si>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</si>
  <si>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</si>
  <si>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</si>
  <si>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</si>
  <si>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</si>
  <si>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</si>
  <si>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</si>
  <si>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</si>
  <si>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</si>
  <si>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</si>
  <si>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</si>
  <si>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</si>
  <si>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</si>
  <si>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</si>
  <si>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</si>
  <si>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</si>
  <si>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</si>
  <si>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</si>
  <si>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</si>
  <si>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</si>
  <si>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</si>
  <si>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</si>
  <si>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</si>
  <si>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</si>
  <si>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</si>
  <si>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</si>
  <si>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</si>
  <si>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</si>
  <si>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</si>
  <si>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</si>
  <si>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</si>
  <si>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</si>
  <si>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</si>
  <si>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</si>
  <si>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</si>
  <si>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</si>
  <si>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</si>
  <si>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</si>
  <si>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</si>
  <si>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</si>
  <si>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</si>
  <si>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</si>
  <si>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</si>
  <si>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</si>
  <si>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</si>
  <si>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</si>
  <si>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</si>
  <si>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</si>
  <si>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</si>
  <si>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</si>
  <si>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</si>
  <si>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</si>
  <si>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</si>
  <si>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</si>
  <si>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</si>
  <si>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</si>
  <si>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</si>
  <si>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</si>
  <si>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</si>
  <si>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</si>
  <si>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</si>
  <si>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</si>
  <si>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</si>
  <si>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</si>
  <si>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</si>
  <si>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</si>
  <si>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</si>
  <si>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</si>
  <si>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</si>
  <si>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</si>
  <si>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</si>
  <si>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</si>
  <si>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</si>
  <si>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</si>
  <si>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</si>
  <si>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</si>
  <si>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</si>
  <si>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</si>
  <si>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</si>
  <si>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</si>
  <si>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</si>
  <si>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</si>
  <si>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</si>
  <si>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</si>
  <si>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</si>
  <si>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</si>
  <si>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</si>
  <si>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</si>
  <si>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</si>
  <si>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</si>
  <si>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</si>
  <si>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</si>
  <si>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</si>
  <si>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</si>
  <si>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</si>
  <si>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</si>
  <si>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</si>
  <si>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</si>
  <si>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</si>
  <si>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</si>
  <si>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</si>
  <si>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</si>
  <si>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</si>
  <si>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</si>
  <si>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</si>
  <si>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</si>
  <si>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</si>
  <si>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</si>
  <si>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</si>
  <si>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</si>
  <si>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</si>
  <si>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</si>
  <si>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</si>
  <si>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</si>
  <si>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</si>
  <si>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</si>
  <si>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</si>
  <si>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</si>
  <si>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</si>
  <si>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</si>
  <si>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</si>
  <si>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</si>
  <si>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</si>
  <si>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</si>
  <si>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</si>
  <si>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</si>
  <si>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</si>
  <si>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</si>
  <si>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</si>
  <si>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</si>
  <si>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</si>
  <si>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</si>
  <si>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</si>
  <si>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</si>
  <si>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</si>
  <si>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</si>
  <si>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</si>
  <si>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</si>
  <si>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</si>
  <si>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</si>
  <si>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</si>
  <si>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</si>
  <si>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</si>
  <si>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</si>
  <si>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</si>
  <si>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</si>
  <si>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</si>
  <si>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</si>
  <si>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</si>
  <si>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</si>
  <si>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</si>
  <si>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</si>
  <si>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</si>
  <si>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</si>
  <si>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</si>
  <si>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</si>
  <si>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</si>
  <si>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</si>
  <si>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</si>
  <si>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</si>
  <si>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</si>
  <si>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</si>
  <si>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</si>
  <si>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</si>
  <si>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</si>
  <si>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</si>
  <si>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</si>
  <si>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</si>
  <si>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</si>
  <si>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</si>
  <si>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</si>
  <si>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</si>
  <si>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</si>
  <si>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</si>
  <si>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</si>
  <si>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</si>
  <si>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</si>
  <si>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</si>
  <si>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</si>
  <si>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</si>
  <si>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</si>
  <si>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</si>
  <si>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</si>
  <si>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</si>
  <si>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</si>
  <si>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</si>
  <si>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</si>
  <si>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</si>
  <si>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</si>
  <si>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</si>
  <si>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</si>
  <si>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</si>
  <si>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</si>
  <si>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</si>
  <si>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</si>
  <si>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</si>
  <si>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</si>
  <si>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</si>
  <si>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</si>
  <si>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</si>
  <si>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</si>
  <si>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</si>
  <si>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</si>
  <si>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</si>
  <si>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</si>
  <si>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</si>
  <si>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</si>
  <si>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</si>
  <si>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</si>
  <si>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</si>
  <si>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</si>
  <si>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</si>
  <si>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</si>
  <si>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</si>
  <si>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</si>
  <si>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</si>
  <si>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</si>
  <si>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</si>
  <si>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</si>
  <si>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</si>
  <si>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</si>
  <si>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</si>
  <si>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</si>
  <si>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</si>
  <si>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</si>
  <si>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</si>
  <si>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</si>
  <si>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</si>
  <si>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</si>
  <si>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</si>
  <si>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</si>
  <si>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</si>
  <si>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</si>
  <si>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</si>
  <si>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</si>
  <si>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</si>
  <si>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</si>
  <si>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</si>
  <si>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</si>
  <si>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</si>
  <si>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</si>
  <si>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</si>
  <si>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</si>
  <si>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</si>
  <si>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</si>
  <si>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</si>
  <si>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</si>
  <si>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</si>
  <si>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</si>
  <si>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</si>
  <si>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</si>
  <si>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</si>
  <si>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</si>
  <si>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</si>
  <si>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</si>
  <si>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</si>
  <si>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</si>
  <si>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</si>
  <si>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</si>
  <si>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</si>
  <si>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</si>
  <si>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</si>
  <si>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</si>
  <si>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</si>
  <si>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</si>
  <si>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</si>
  <si>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</si>
  <si>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</si>
  <si>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</si>
  <si>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</si>
  <si>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</si>
  <si>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</si>
  <si>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</si>
  <si>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</si>
  <si>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</si>
  <si>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</si>
  <si>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</si>
  <si>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</si>
  <si>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</si>
  <si>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</si>
  <si>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</si>
  <si>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</si>
  <si>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</si>
  <si>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</si>
  <si>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</si>
  <si>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</si>
  <si>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</si>
  <si>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</si>
  <si>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</si>
  <si>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</si>
  <si>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</si>
  <si>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</si>
  <si>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</si>
  <si>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</si>
  <si>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</si>
  <si>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</si>
  <si>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</si>
  <si>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</si>
  <si>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</si>
  <si>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</si>
  <si>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</si>
  <si>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</si>
  <si>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</si>
  <si>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</si>
  <si>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</si>
  <si>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</si>
  <si>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</si>
  <si>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</si>
  <si>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</si>
  <si>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</si>
  <si>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</si>
  <si>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</si>
  <si>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</si>
  <si>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</si>
  <si>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</si>
  <si>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</si>
  <si>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</si>
  <si>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</si>
  <si>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</si>
  <si>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</si>
  <si>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</si>
  <si>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</si>
  <si>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</si>
  <si>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</si>
  <si>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</si>
  <si>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</si>
  <si>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</si>
  <si>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</si>
  <si>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</si>
  <si>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</si>
  <si>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</si>
  <si>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</si>
  <si>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</si>
  <si>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</si>
  <si>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</si>
  <si>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</si>
  <si>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</si>
  <si>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</si>
  <si>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</si>
  <si>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</si>
  <si>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</si>
  <si>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</si>
  <si>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</si>
  <si>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</si>
  <si>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</si>
  <si>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</si>
  <si>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</si>
  <si>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</si>
  <si>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</si>
  <si>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</si>
  <si>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</si>
  <si>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</si>
  <si>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</si>
  <si>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</si>
  <si>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</si>
  <si>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</si>
  <si>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</si>
  <si>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</si>
  <si>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</si>
  <si>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</si>
  <si>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</si>
  <si>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</si>
  <si>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</si>
  <si>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</si>
  <si>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</si>
  <si>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</si>
  <si>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</si>
  <si>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</si>
  <si>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</si>
  <si>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</si>
  <si>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</si>
  <si>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</si>
  <si>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</si>
  <si>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</si>
  <si>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</si>
  <si>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</si>
  <si>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</si>
  <si>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</si>
  <si>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</si>
  <si>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</si>
  <si>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</si>
  <si>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</si>
  <si>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</si>
  <si>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</si>
  <si>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</si>
  <si>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</si>
  <si>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</si>
  <si>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</si>
  <si>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</si>
  <si>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</si>
  <si>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</si>
  <si>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</si>
  <si>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</si>
  <si>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</si>
  <si>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</si>
  <si>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</si>
  <si>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</si>
  <si>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</si>
  <si>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</si>
  <si>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</si>
  <si>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</si>
  <si>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</si>
  <si>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</si>
  <si>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</si>
  <si>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</si>
  <si>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</si>
  <si>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</si>
  <si>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</si>
  <si>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</si>
  <si>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</si>
  <si>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</si>
  <si>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</si>
  <si>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</si>
  <si>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</si>
  <si>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</si>
  <si>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</si>
  <si>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</si>
  <si>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</si>
  <si>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</si>
  <si>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</si>
  <si>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</si>
  <si>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</si>
  <si>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</si>
  <si>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</si>
  <si>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</si>
  <si>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</si>
  <si>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</si>
  <si>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</si>
  <si>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</si>
  <si>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</si>
  <si>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</si>
  <si>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</si>
  <si>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</si>
  <si>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</si>
  <si>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</si>
  <si>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</si>
  <si>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</si>
  <si>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</si>
  <si>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</si>
  <si>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</si>
  <si>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</si>
  <si>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</si>
  <si>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</si>
  <si>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</si>
  <si>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</si>
  <si>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</si>
  <si>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</si>
  <si>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</si>
  <si>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</si>
  <si>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</si>
  <si>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</si>
  <si>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</si>
  <si>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</si>
  <si>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</si>
  <si>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</si>
  <si>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</si>
  <si>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</si>
  <si>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</si>
  <si>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</si>
  <si>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</si>
  <si>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</si>
  <si>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</si>
  <si>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</si>
  <si>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</si>
  <si>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</si>
  <si>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</si>
  <si>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</si>
  <si>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</si>
  <si>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</si>
  <si>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</si>
  <si>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</si>
  <si>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</si>
  <si>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</si>
  <si>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</si>
  <si>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</si>
  <si>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</si>
  <si>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</si>
  <si>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</si>
  <si>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</si>
  <si>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</si>
  <si>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</si>
  <si>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</si>
  <si>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</si>
  <si>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</si>
  <si>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</si>
  <si>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</si>
  <si>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</si>
  <si>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</si>
  <si>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</si>
  <si>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</si>
  <si>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</si>
  <si>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</si>
  <si>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</si>
  <si>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</si>
  <si>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</si>
  <si>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</si>
  <si>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</si>
  <si>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</si>
  <si>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</si>
  <si>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</si>
  <si>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</si>
  <si>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</si>
  <si>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</si>
  <si>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</si>
  <si>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</si>
  <si>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</si>
  <si>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</si>
  <si>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</si>
  <si>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</si>
  <si>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</si>
  <si>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</si>
  <si>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</si>
  <si>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</si>
  <si>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</si>
  <si>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</si>
  <si>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</si>
  <si>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</si>
  <si>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</si>
  <si>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</si>
  <si>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</si>
  <si>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</si>
  <si>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</si>
  <si>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</si>
  <si>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</si>
  <si>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</si>
  <si>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</si>
  <si>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</si>
  <si>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</si>
  <si>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</si>
  <si>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</si>
  <si>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</si>
  <si>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</si>
  <si>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</si>
  <si>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</si>
  <si>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</si>
  <si>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</si>
  <si>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</si>
  <si>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</si>
  <si>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</si>
  <si>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</si>
  <si>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</si>
  <si>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</si>
  <si>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</si>
  <si>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</si>
  <si>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</si>
  <si>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</si>
  <si>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</si>
  <si>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</si>
  <si>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</si>
  <si>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</si>
  <si>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</si>
  <si>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</si>
  <si>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</si>
  <si>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</si>
  <si>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</si>
  <si>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</si>
  <si>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</si>
  <si>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</si>
  <si>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</si>
  <si>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</si>
  <si>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</si>
  <si>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</si>
  <si>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</si>
  <si>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</si>
  <si>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</si>
  <si>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</si>
  <si>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</si>
  <si>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</si>
  <si>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</si>
  <si>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</si>
  <si>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</si>
  <si>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</si>
  <si>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</si>
  <si>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</si>
  <si>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</si>
  <si>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</si>
  <si>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</si>
  <si>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</si>
  <si>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</si>
  <si>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</si>
  <si>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</si>
  <si>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</si>
  <si>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</si>
  <si>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</si>
  <si>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</si>
  <si>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</si>
  <si>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</si>
  <si>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</si>
  <si>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</si>
  <si>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</si>
  <si>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</si>
  <si>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</si>
  <si>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</si>
  <si>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</si>
  <si>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</si>
  <si>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</si>
  <si>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</si>
  <si>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</si>
  <si>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</si>
  <si>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</si>
  <si>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</si>
  <si>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</si>
  <si>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</si>
  <si>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</si>
  <si>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</si>
  <si>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</si>
  <si>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</si>
  <si>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</si>
  <si>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</si>
  <si>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</si>
  <si>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</si>
  <si>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</si>
  <si>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</si>
  <si>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</si>
  <si>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</si>
  <si>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</si>
  <si>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</si>
  <si>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</si>
  <si>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</si>
  <si>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</si>
  <si>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</si>
  <si>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</si>
  <si>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</si>
  <si>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</si>
  <si>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</si>
  <si>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</si>
  <si>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</si>
  <si>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</si>
  <si>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</si>
  <si>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</si>
  <si>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</si>
  <si>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</si>
  <si>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</si>
  <si>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</si>
  <si>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</si>
  <si>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</si>
  <si>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</si>
  <si>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</si>
  <si>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</si>
  <si>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</si>
  <si>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</si>
  <si>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</si>
  <si>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</si>
  <si>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</si>
  <si>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</si>
  <si>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</si>
  <si>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</si>
  <si>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</si>
  <si>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</si>
  <si>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</si>
  <si>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</si>
  <si>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</si>
  <si>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</si>
  <si>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</si>
  <si>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</si>
  <si>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</si>
  <si>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</si>
  <si>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</si>
  <si>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</si>
  <si>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</si>
  <si>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</si>
  <si>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</si>
  <si>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</si>
  <si>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</si>
  <si>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</si>
  <si>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</si>
  <si>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</si>
  <si>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</si>
  <si>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</si>
  <si>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</si>
  <si>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</si>
  <si>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</si>
  <si>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</si>
  <si>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</si>
  <si>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</si>
  <si>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</si>
  <si>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</si>
  <si>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</si>
  <si>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</si>
  <si>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</si>
  <si>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</si>
  <si>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</si>
  <si>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</si>
  <si>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</si>
  <si>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</si>
  <si>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</si>
  <si>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</si>
  <si>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</si>
  <si>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</si>
  <si>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</si>
  <si>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</si>
  <si>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</si>
  <si>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</si>
  <si>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</si>
  <si>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</si>
  <si>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</si>
  <si>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</si>
  <si>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</si>
  <si>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</si>
  <si>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</si>
  <si>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</si>
  <si>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</si>
  <si>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</si>
  <si>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</si>
  <si>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</si>
  <si>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</si>
  <si>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</si>
  <si>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</si>
  <si>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</si>
  <si>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</si>
  <si>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</si>
  <si>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</si>
  <si>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</si>
  <si>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</si>
  <si>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</si>
  <si>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</si>
  <si>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</si>
  <si>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</si>
  <si>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</si>
  <si>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</si>
  <si>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</si>
  <si>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</si>
  <si>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</si>
  <si>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</si>
  <si>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</si>
  <si>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</si>
  <si>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</si>
  <si>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</si>
  <si>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</si>
  <si>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</si>
  <si>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</si>
  <si>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</si>
  <si>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</si>
  <si>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</si>
  <si>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</si>
  <si>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</si>
  <si>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</si>
  <si>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</si>
  <si>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</si>
  <si>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</si>
  <si>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</si>
  <si>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</si>
  <si>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</si>
  <si>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</si>
  <si>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</si>
  <si>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</si>
  <si>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</si>
  <si>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</si>
  <si>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</si>
  <si>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</si>
  <si>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</si>
  <si>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</si>
  <si>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</si>
  <si>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</si>
  <si>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</si>
  <si>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</si>
  <si>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</si>
  <si>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</si>
  <si>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</si>
  <si>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</si>
  <si>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</si>
  <si>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</si>
  <si>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</si>
  <si>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</si>
  <si>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</si>
  <si>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</si>
  <si>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</si>
  <si>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</si>
  <si>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</si>
  <si>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</si>
  <si>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</si>
  <si>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</si>
  <si>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</si>
  <si>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</si>
  <si>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</si>
  <si>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</si>
  <si>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</si>
  <si>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</si>
  <si>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</si>
  <si>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</si>
  <si>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</si>
  <si>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</si>
  <si>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</si>
  <si>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</si>
  <si>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</si>
  <si>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</si>
  <si>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</si>
  <si>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</si>
  <si>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</si>
  <si>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</si>
  <si>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</si>
  <si>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</si>
  <si>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</si>
  <si>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</si>
  <si>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</si>
  <si>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</si>
  <si>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</si>
  <si>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</si>
  <si>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</si>
  <si>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</si>
  <si>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</si>
  <si>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</si>
  <si>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</si>
  <si>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</si>
  <si>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</si>
  <si>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</si>
  <si>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</si>
  <si>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</si>
  <si>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</si>
  <si>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</si>
  <si>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</si>
  <si>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</si>
  <si>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</si>
  <si>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</si>
  <si>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</si>
  <si>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</si>
  <si>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</si>
  <si>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</si>
  <si>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</si>
  <si>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</si>
  <si>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</si>
  <si>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</si>
  <si>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</si>
  <si>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</si>
  <si>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</si>
  <si>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</si>
  <si>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</si>
  <si>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</si>
  <si>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</si>
  <si>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</si>
  <si>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</si>
  <si>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</si>
  <si>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</si>
  <si>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</si>
  <si>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</si>
  <si>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</si>
  <si>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</si>
  <si>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</si>
  <si>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</si>
  <si>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</si>
  <si>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</si>
  <si>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</si>
  <si>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</si>
  <si>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</si>
  <si>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</si>
  <si>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</si>
  <si>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</si>
  <si>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</si>
  <si>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</si>
  <si>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</si>
  <si>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</si>
  <si>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</si>
  <si>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</si>
  <si>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</si>
  <si>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</si>
  <si>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</si>
  <si>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</si>
  <si>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</si>
  <si>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</si>
  <si>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</si>
  <si>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</si>
  <si>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</si>
  <si>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</si>
  <si>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</si>
  <si>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</si>
  <si>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</si>
  <si>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</si>
  <si>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</si>
  <si>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</si>
  <si>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</si>
  <si>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</si>
  <si>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</si>
  <si>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</si>
  <si>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</si>
  <si>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</si>
  <si>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</si>
  <si>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</si>
  <si>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</si>
  <si>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</si>
  <si>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</si>
  <si>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</si>
  <si>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</si>
  <si>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</si>
  <si>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</si>
  <si>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</si>
  <si>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</si>
  <si>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</si>
  <si>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</si>
  <si>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</si>
  <si>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</si>
  <si>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</si>
  <si>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</si>
  <si>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</si>
  <si>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</si>
  <si>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</si>
  <si>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</si>
  <si>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</si>
  <si>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</si>
  <si>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</si>
  <si>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</si>
  <si>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</si>
  <si>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</si>
  <si>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</si>
  <si>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</si>
  <si>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</si>
  <si>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</si>
  <si>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</si>
  <si>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</si>
  <si>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</si>
  <si>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</si>
  <si>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</si>
  <si>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</si>
  <si>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</si>
  <si>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</si>
  <si>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</si>
  <si>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</si>
  <si>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</si>
  <si>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</si>
  <si>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</si>
  <si>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</si>
  <si>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</si>
  <si>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</si>
  <si>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</si>
  <si>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</si>
  <si>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</si>
  <si>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</si>
  <si>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</si>
  <si>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</si>
  <si>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</si>
  <si>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</si>
  <si>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</si>
  <si>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</si>
  <si>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</si>
  <si>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</si>
  <si>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</si>
  <si>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</si>
  <si>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</si>
  <si>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</si>
  <si>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</si>
  <si>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</si>
  <si>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</si>
  <si>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</si>
  <si>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</si>
  <si>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</si>
  <si>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</si>
  <si>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</si>
  <si>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</si>
  <si>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</si>
  <si>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</si>
  <si>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</si>
  <si>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</si>
  <si>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</si>
  <si>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</si>
  <si>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</si>
  <si>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</si>
  <si>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</si>
  <si>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</si>
  <si>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</si>
  <si>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</si>
  <si>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</si>
  <si>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</si>
  <si>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</si>
  <si>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</si>
  <si>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</si>
  <si>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</si>
  <si>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</si>
  <si>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</si>
  <si>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</si>
  <si>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</si>
  <si>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</si>
  <si>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</si>
  <si>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</si>
  <si>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</si>
  <si>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</si>
  <si>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</si>
  <si>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</si>
  <si>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</si>
  <si>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</si>
  <si>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</si>
  <si>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</si>
  <si>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</si>
  <si>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</si>
  <si>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</si>
  <si>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</si>
  <si>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</si>
  <si>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</si>
  <si>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</si>
  <si>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</si>
  <si>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</si>
  <si>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</si>
  <si>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</si>
  <si>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</si>
  <si>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</si>
  <si>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</si>
  <si>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</si>
  <si>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</si>
  <si>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</si>
  <si>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</si>
  <si>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</si>
  <si>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</si>
  <si>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</si>
  <si>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</si>
  <si>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</si>
  <si>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</si>
  <si>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</si>
  <si>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</si>
  <si>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</si>
  <si>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</si>
  <si>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</si>
  <si>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</si>
  <si>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</si>
  <si>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</si>
  <si>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</si>
  <si>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</si>
  <si>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</si>
  <si>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</si>
  <si>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</si>
  <si>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</si>
  <si>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</si>
  <si>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</si>
  <si>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</si>
  <si>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</si>
  <si>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</si>
  <si>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</si>
  <si>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</si>
  <si>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</si>
  <si>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</si>
  <si>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</si>
  <si>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</si>
  <si>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</si>
  <si>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</si>
  <si>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</si>
  <si>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</si>
  <si>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</si>
  <si>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</si>
  <si>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</si>
  <si>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</si>
  <si>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</si>
  <si>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</si>
  <si>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</si>
  <si>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</si>
  <si>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</si>
  <si>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</si>
  <si>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</si>
  <si>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</si>
  <si>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</si>
  <si>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</si>
  <si>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</si>
  <si>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</si>
  <si>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</si>
  <si>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</si>
  <si>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</si>
  <si>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</si>
  <si>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</si>
  <si>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</si>
  <si>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</si>
  <si>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</si>
  <si>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</si>
  <si>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</si>
  <si>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</si>
  <si>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</si>
  <si>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</si>
  <si>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</si>
  <si>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</si>
  <si>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</si>
  <si>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</si>
  <si>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</si>
  <si>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</si>
  <si>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</si>
  <si>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</si>
  <si>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</si>
  <si>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</si>
  <si>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</si>
  <si>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</si>
  <si>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</si>
  <si>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</si>
  <si>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</si>
  <si>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</si>
  <si>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</si>
  <si>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</si>
  <si>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</si>
  <si>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</si>
  <si>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</si>
  <si>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</si>
  <si>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</si>
  <si>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</si>
  <si>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</si>
  <si>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</si>
  <si>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</si>
  <si>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</si>
  <si>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</si>
  <si>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</si>
  <si>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</si>
  <si>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</si>
  <si>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</si>
  <si>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</si>
  <si>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</si>
  <si>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</si>
  <si>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</si>
  <si>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</si>
  <si>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</si>
  <si>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</si>
  <si>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</si>
  <si>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</si>
  <si>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</si>
  <si>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</si>
  <si>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</si>
  <si>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</si>
  <si>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</si>
  <si>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</si>
  <si>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</si>
  <si>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</si>
  <si>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</si>
  <si>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</si>
  <si>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</si>
  <si>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</si>
  <si>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</si>
  <si>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</si>
  <si>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</si>
  <si>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</si>
  <si>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</si>
  <si>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</si>
  <si>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</si>
  <si>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</si>
  <si>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</si>
  <si>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</si>
  <si>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</si>
  <si>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</si>
  <si>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</si>
  <si>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</si>
  <si>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</si>
  <si>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</si>
  <si>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</si>
  <si>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</si>
  <si>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</si>
  <si>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</si>
  <si>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</si>
  <si>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</si>
  <si>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</si>
  <si>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</si>
  <si>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</si>
  <si>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</si>
  <si>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</si>
  <si>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</si>
  <si>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</si>
  <si>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</si>
  <si>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</si>
  <si>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</si>
  <si>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</si>
  <si>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</si>
  <si>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</si>
  <si>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</si>
  <si>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</si>
  <si>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</si>
  <si>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</si>
  <si>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</si>
  <si>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</si>
  <si>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</si>
  <si>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</si>
  <si>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</si>
  <si>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</si>
  <si>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</si>
  <si>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</si>
  <si>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</si>
  <si>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</si>
  <si>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</si>
  <si>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</si>
  <si>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</si>
  <si>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</si>
  <si>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</si>
  <si>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</si>
  <si>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</si>
  <si>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</si>
  <si>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</si>
  <si>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</si>
  <si>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</si>
  <si>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</si>
  <si>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</si>
  <si>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</si>
  <si>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</si>
  <si>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</si>
  <si>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</si>
  <si>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</si>
  <si>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</si>
  <si>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</si>
  <si>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</si>
  <si>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</si>
  <si>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</si>
  <si>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</si>
  <si>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</si>
  <si>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</si>
  <si>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</si>
  <si>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</si>
  <si>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</si>
  <si>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</si>
  <si>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</si>
  <si>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</si>
  <si>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</si>
  <si>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</si>
  <si>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</si>
  <si>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</si>
  <si>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</si>
  <si>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</si>
  <si>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</si>
  <si>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</si>
  <si>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</si>
  <si>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</si>
  <si>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</si>
  <si>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</si>
  <si>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</si>
  <si>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</si>
  <si>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</si>
  <si>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</si>
  <si>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</si>
  <si>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</si>
  <si>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</si>
  <si>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</si>
  <si>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</si>
  <si>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</si>
  <si>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</si>
  <si>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</si>
  <si>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</si>
  <si>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</si>
  <si>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</si>
  <si>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</si>
  <si>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</si>
  <si>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</si>
  <si>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</si>
  <si>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</si>
  <si>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</si>
  <si>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</si>
  <si>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</si>
  <si>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</si>
  <si>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</si>
  <si>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</si>
  <si>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</si>
  <si>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</si>
  <si>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</si>
  <si>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</si>
  <si>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</si>
  <si>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</si>
  <si>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</si>
  <si>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</si>
  <si>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</si>
  <si>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</si>
  <si>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</si>
  <si>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</si>
  <si>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</si>
  <si>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</si>
  <si>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</si>
  <si>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</si>
  <si>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</si>
  <si>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</si>
  <si>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</si>
  <si>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</si>
  <si>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</si>
  <si>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</si>
  <si>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</si>
  <si>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</si>
  <si>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</si>
  <si>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</si>
  <si>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</si>
  <si>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</si>
  <si>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</si>
  <si>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</si>
  <si>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</si>
  <si>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</si>
  <si>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</si>
  <si>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</si>
  <si>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</si>
  <si>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</si>
  <si>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</si>
  <si>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</si>
  <si>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</si>
  <si>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</si>
  <si>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</si>
  <si>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</si>
  <si>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</si>
  <si>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</si>
  <si>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</si>
  <si>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</si>
  <si>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</si>
  <si>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</si>
  <si>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</si>
  <si>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</si>
  <si>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</si>
  <si>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</si>
  <si>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</si>
  <si>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</si>
  <si>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</si>
  <si>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</si>
  <si>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</si>
  <si>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</si>
  <si>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</si>
  <si>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</si>
  <si>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</si>
  <si>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</si>
  <si>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</si>
  <si>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</si>
  <si>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</si>
  <si>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</si>
  <si>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</si>
  <si>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</si>
  <si>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</si>
  <si>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</si>
  <si>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</si>
  <si>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</si>
  <si>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</si>
  <si>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</si>
  <si>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</si>
  <si>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</si>
  <si>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</si>
  <si>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</si>
  <si>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</si>
  <si>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</si>
  <si>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</si>
  <si>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</si>
  <si>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</si>
  <si>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</si>
  <si>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</si>
  <si>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</si>
  <si>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</si>
  <si>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</si>
  <si>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</si>
  <si>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</si>
  <si>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</si>
  <si>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</si>
  <si>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</si>
  <si>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</si>
  <si>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</si>
  <si>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</si>
  <si>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</si>
  <si>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</si>
  <si>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</si>
  <si>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</si>
  <si>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</si>
  <si>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</si>
  <si>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</si>
  <si>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</si>
  <si>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</si>
  <si>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</si>
  <si>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</si>
  <si>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</si>
  <si>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</si>
  <si>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</si>
  <si>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</si>
  <si>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</si>
  <si>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</si>
  <si>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</si>
  <si>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</si>
  <si>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</si>
  <si>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</si>
  <si>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</si>
  <si>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</si>
  <si>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</si>
  <si>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</si>
  <si>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</si>
  <si>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</si>
  <si>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</si>
  <si>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</si>
  <si>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</si>
  <si>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</si>
  <si>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</si>
  <si>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</si>
  <si>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</si>
  <si>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</si>
  <si>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</si>
  <si>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</si>
  <si>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</si>
  <si>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</si>
  <si>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</si>
  <si>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</si>
  <si>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</si>
  <si>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</si>
  <si>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</si>
  <si>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</si>
  <si>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</si>
  <si>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</si>
  <si>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</si>
  <si>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</si>
  <si>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</si>
  <si>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</si>
  <si>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</si>
  <si>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</si>
  <si>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</si>
  <si>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</si>
  <si>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</si>
  <si>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</si>
  <si>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</si>
  <si>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</si>
  <si>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</si>
  <si>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</si>
  <si>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</si>
  <si>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</si>
  <si>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</si>
  <si>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</si>
  <si>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</si>
  <si>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</si>
  <si>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</si>
  <si>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</si>
  <si>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</si>
  <si>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</si>
  <si>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</si>
  <si>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</si>
  <si>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</si>
  <si>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</si>
  <si>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</si>
  <si>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</si>
  <si>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</si>
  <si>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</si>
  <si>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</si>
  <si>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</si>
  <si>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</si>
  <si>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</si>
  <si>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</si>
  <si>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</si>
  <si>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</si>
  <si>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</si>
  <si>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</si>
  <si>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</si>
  <si>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</si>
  <si>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</si>
  <si>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</si>
  <si>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</si>
  <si>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</si>
  <si>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</si>
  <si>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</si>
  <si>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</si>
  <si>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</si>
  <si>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</si>
  <si>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</si>
  <si>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</si>
  <si>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</si>
  <si>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</si>
  <si>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</si>
  <si>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</si>
  <si>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</si>
  <si>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</si>
  <si>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</si>
  <si>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</si>
  <si>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</si>
  <si>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</si>
  <si>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</si>
  <si>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</si>
  <si>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</si>
  <si>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</si>
  <si>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</si>
  <si>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</si>
  <si>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</si>
  <si>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</si>
  <si>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</si>
  <si>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</si>
  <si>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</si>
  <si>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</si>
  <si>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</si>
  <si>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</si>
  <si>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</si>
  <si>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</si>
  <si>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</si>
  <si>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</si>
  <si>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</si>
  <si>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</si>
  <si>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</si>
  <si>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</si>
  <si>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</si>
  <si>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</si>
  <si>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</si>
  <si>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</si>
  <si>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</si>
  <si>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</si>
  <si>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</si>
  <si>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</si>
  <si>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</si>
  <si>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</si>
  <si>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</si>
  <si>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</si>
  <si>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</si>
  <si>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</si>
  <si>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</si>
  <si>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</si>
  <si>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</si>
  <si>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</si>
  <si>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</si>
  <si>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</si>
  <si>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</si>
  <si>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</si>
  <si>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</si>
  <si>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</si>
  <si>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</si>
  <si>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</si>
  <si>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</si>
  <si>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</si>
  <si>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</si>
  <si>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</si>
  <si>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</si>
  <si>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</si>
  <si>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</si>
  <si>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</si>
  <si>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</si>
  <si>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</si>
  <si>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</si>
  <si>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</si>
  <si>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</si>
  <si>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</si>
  <si>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</si>
  <si>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</si>
  <si>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</si>
  <si>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</si>
  <si>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</si>
  <si>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</si>
  <si>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</si>
  <si>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</si>
  <si>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</si>
  <si>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</si>
  <si>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</si>
  <si>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</si>
  <si>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</si>
  <si>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</si>
  <si>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</si>
  <si>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</si>
  <si>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</si>
  <si>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</si>
  <si>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</si>
  <si>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</si>
  <si>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</si>
  <si>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</si>
  <si>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</si>
  <si>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</si>
  <si>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</si>
  <si>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</si>
  <si>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</si>
  <si>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</si>
  <si>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</si>
  <si>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</si>
  <si>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</si>
  <si>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</si>
  <si>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</si>
  <si>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</si>
  <si>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</si>
  <si>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</si>
  <si>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</si>
  <si>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</si>
  <si>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</si>
  <si>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</si>
  <si>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</si>
  <si>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</si>
  <si>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</si>
  <si>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</si>
  <si>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</si>
  <si>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</si>
  <si>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</si>
  <si>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</si>
  <si>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</si>
  <si>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</si>
  <si>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</si>
  <si>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</si>
  <si>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</si>
  <si>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</si>
  <si>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</si>
  <si>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</si>
  <si>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</si>
  <si>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</si>
  <si>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</si>
  <si>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</si>
  <si>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</si>
  <si>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</si>
  <si>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</si>
  <si>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</si>
  <si>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</si>
  <si>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</si>
  <si>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</si>
  <si>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</si>
  <si>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</si>
  <si>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</si>
  <si>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</si>
  <si>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</si>
  <si>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</si>
  <si>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</si>
  <si>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</si>
  <si>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</si>
  <si>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</si>
  <si>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</si>
  <si>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</si>
  <si>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</si>
  <si>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</si>
  <si>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</si>
  <si>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</si>
  <si>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</si>
  <si>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</si>
  <si>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</si>
  <si>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</si>
  <si>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</si>
  <si>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</si>
  <si>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</si>
  <si>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</si>
  <si>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</si>
  <si>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</si>
  <si>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</si>
  <si>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</si>
  <si>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</si>
  <si>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</si>
  <si>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</si>
  <si>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</si>
  <si>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</si>
  <si>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</si>
  <si>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</si>
  <si>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</si>
  <si>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</si>
  <si>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</si>
  <si>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</si>
  <si>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</si>
  <si>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</si>
  <si>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</si>
  <si>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</si>
  <si>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</si>
  <si>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</si>
  <si>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</si>
  <si>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</si>
  <si>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</si>
  <si>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</si>
  <si>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</si>
  <si>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</si>
  <si>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</si>
  <si>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</si>
  <si>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</si>
  <si>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</si>
  <si>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</si>
  <si>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</si>
  <si>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</si>
  <si>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</si>
  <si>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</si>
  <si>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</si>
  <si>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</si>
  <si>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</si>
  <si>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</si>
  <si>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</si>
  <si>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</si>
  <si>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</si>
  <si>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</si>
  <si>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</si>
  <si>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</si>
  <si>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</si>
  <si>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</si>
  <si>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</si>
  <si>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</si>
  <si>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</si>
  <si>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</si>
  <si>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</si>
  <si>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</si>
  <si>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</si>
  <si>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</si>
  <si>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</si>
  <si>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</si>
  <si>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</si>
  <si>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</si>
  <si>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</si>
  <si>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</si>
  <si>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</si>
  <si>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</si>
  <si>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</si>
  <si>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</si>
  <si>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</si>
  <si>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</si>
  <si>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</si>
  <si>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</si>
  <si>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</si>
  <si>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</si>
  <si>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</si>
  <si>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</si>
  <si>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</si>
  <si>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</si>
  <si>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</si>
  <si>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</si>
  <si>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</si>
  <si>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</si>
  <si>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</si>
  <si>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</si>
  <si>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</si>
  <si>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</si>
  <si>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</si>
  <si>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</si>
  <si>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</si>
  <si>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</si>
  <si>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</si>
  <si>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</si>
  <si>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</si>
  <si>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</si>
  <si>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</si>
  <si>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</si>
  <si>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</si>
  <si>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</si>
  <si>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</si>
  <si>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</si>
  <si>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</si>
  <si>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</si>
  <si>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</si>
  <si>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</si>
  <si>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</si>
  <si>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</si>
  <si>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</si>
  <si>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</si>
  <si>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</si>
  <si>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</si>
  <si>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</si>
  <si>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</si>
  <si>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</si>
  <si>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</si>
  <si>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</si>
  <si>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</si>
  <si>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</si>
  <si>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</si>
  <si>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</si>
  <si>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</si>
  <si>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</si>
  <si>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</si>
  <si>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</si>
  <si>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</si>
  <si>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</si>
  <si>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</si>
  <si>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</si>
  <si>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</si>
  <si>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</si>
  <si>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</si>
  <si>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</si>
  <si>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</si>
  <si>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</si>
  <si>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</si>
  <si>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</si>
  <si>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</si>
  <si>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</si>
  <si>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</si>
  <si>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</si>
  <si>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</si>
  <si>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</si>
  <si>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</si>
  <si>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</si>
  <si>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</si>
  <si>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</si>
  <si>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</si>
  <si>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</si>
  <si>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</si>
  <si>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</si>
  <si>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</si>
  <si>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</si>
  <si>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</si>
  <si>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</si>
  <si>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</si>
  <si>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</si>
  <si>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</si>
  <si>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</si>
  <si>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</si>
  <si>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</si>
  <si>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</si>
  <si>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</si>
  <si>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</si>
  <si>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</si>
  <si>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</si>
  <si>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</si>
  <si>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</si>
  <si>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</si>
  <si>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</si>
  <si>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</si>
  <si>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</si>
  <si>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</si>
  <si>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</si>
  <si>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</si>
  <si>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</si>
  <si>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</si>
  <si>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</si>
  <si>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</si>
  <si>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</si>
  <si>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</si>
  <si>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</si>
  <si>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</si>
  <si>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</si>
  <si>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</si>
  <si>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</si>
  <si>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</si>
  <si>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</si>
  <si>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</si>
  <si>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</si>
  <si>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</si>
  <si>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</si>
  <si>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</si>
  <si>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</si>
  <si>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</si>
  <si>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</si>
  <si>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</si>
  <si>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</si>
  <si>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</si>
  <si>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</si>
  <si>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</si>
  <si>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</si>
  <si>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</si>
  <si>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</si>
  <si>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</si>
  <si>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</si>
  <si>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</si>
  <si>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</si>
  <si>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</si>
  <si>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</si>
  <si>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</si>
  <si>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</si>
  <si>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</si>
  <si>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</si>
  <si>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</si>
  <si>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</si>
  <si>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</si>
  <si>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</si>
  <si>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</si>
  <si>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</si>
  <si>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</si>
  <si>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</si>
  <si>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</si>
  <si>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</si>
  <si>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</si>
  <si>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</si>
  <si>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</si>
  <si>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</si>
  <si>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</si>
  <si>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</si>
  <si>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</si>
  <si>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</si>
  <si>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</si>
  <si>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</si>
  <si>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</si>
  <si>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</si>
  <si>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</si>
  <si>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</si>
  <si>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</si>
  <si>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</si>
  <si>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</si>
  <si>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</si>
  <si>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</si>
  <si>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</si>
  <si>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</si>
  <si>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</si>
  <si>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</si>
  <si>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</si>
  <si>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</si>
  <si>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</si>
  <si>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</si>
  <si>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</si>
  <si>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</si>
  <si>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</si>
  <si>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</si>
  <si>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</si>
  <si>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</si>
  <si>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</si>
  <si>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</si>
  <si>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</si>
  <si>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</si>
  <si>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</si>
  <si>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</si>
  <si>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</si>
  <si>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</si>
  <si>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</si>
  <si>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</si>
  <si>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</si>
  <si>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</si>
  <si>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</si>
  <si>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</si>
  <si>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</si>
  <si>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</si>
  <si>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</si>
  <si>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</si>
  <si>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</si>
  <si>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</si>
  <si>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</si>
  <si>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</si>
  <si>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</si>
  <si>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</si>
  <si>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</si>
  <si>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</si>
  <si>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</si>
  <si>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</si>
  <si>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</si>
  <si>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</si>
  <si>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</si>
  <si>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</si>
  <si>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</si>
  <si>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</si>
  <si>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</si>
  <si>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</si>
  <si>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</si>
  <si>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</si>
  <si>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</si>
  <si>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</si>
  <si>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</si>
  <si>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</si>
  <si>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</si>
  <si>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</si>
  <si>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</si>
  <si>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</si>
  <si>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</si>
  <si>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</si>
  <si>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</si>
  <si>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</si>
  <si>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</si>
  <si>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</si>
  <si>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</si>
  <si>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</si>
  <si>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</si>
  <si>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</si>
  <si>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</si>
  <si>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</si>
  <si>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</si>
  <si>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</si>
  <si>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</si>
  <si>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</si>
  <si>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</si>
  <si>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</si>
  <si>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</si>
  <si>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</si>
  <si>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</si>
  <si>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</si>
  <si>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</si>
  <si>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</si>
  <si>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</si>
  <si>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</si>
  <si>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</si>
  <si>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</si>
  <si>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</si>
  <si>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</si>
  <si>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</si>
  <si>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</si>
  <si>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</si>
  <si>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</si>
  <si>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</si>
  <si>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</si>
  <si>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</si>
  <si>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</si>
  <si>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</si>
  <si>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</si>
  <si>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</si>
  <si>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</si>
  <si>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</si>
  <si>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</si>
  <si>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</si>
  <si>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</si>
  <si>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</si>
  <si>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</si>
  <si>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</si>
  <si>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</si>
  <si>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</si>
  <si>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</si>
  <si>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</si>
  <si>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</si>
  <si>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</si>
  <si>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</si>
  <si>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</si>
  <si>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</si>
  <si>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</si>
  <si>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</si>
  <si>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</si>
  <si>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</si>
  <si>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</si>
  <si>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</si>
  <si>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</si>
  <si>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</si>
  <si>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</si>
  <si>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</si>
  <si>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</si>
  <si>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</si>
  <si>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</si>
  <si>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</si>
  <si>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</si>
  <si>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</si>
  <si>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</si>
  <si>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</si>
  <si>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</si>
  <si>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</si>
  <si>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</si>
  <si>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</si>
  <si>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</si>
  <si>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</si>
  <si>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</si>
  <si>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</si>
  <si>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</si>
  <si>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</si>
  <si>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</si>
  <si>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</si>
  <si>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</si>
  <si>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</si>
  <si>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</si>
  <si>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</si>
  <si>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</si>
  <si>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</si>
  <si>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</si>
  <si>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</si>
  <si>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</si>
  <si>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</si>
  <si>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</si>
  <si>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</si>
  <si>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</si>
  <si>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</si>
  <si>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</si>
  <si>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</si>
  <si>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</si>
  <si>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</si>
  <si>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</si>
  <si>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</si>
  <si>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</si>
  <si>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</si>
  <si>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</si>
  <si>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</si>
  <si>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</si>
  <si>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</si>
  <si>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</si>
  <si>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</si>
  <si>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</si>
  <si>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</si>
  <si>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</si>
  <si>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</si>
  <si>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</si>
  <si>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</si>
  <si>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</si>
  <si>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</si>
  <si>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</si>
  <si>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</si>
  <si>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</si>
  <si>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</si>
  <si>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</si>
  <si>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</si>
  <si>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</si>
  <si>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</si>
  <si>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</si>
  <si>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</si>
  <si>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</si>
  <si>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</si>
  <si>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</si>
  <si>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</si>
  <si>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</si>
  <si>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</si>
  <si>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</si>
  <si>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</si>
  <si>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</si>
  <si>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</si>
  <si>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</si>
  <si>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</si>
  <si>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</si>
  <si>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</si>
  <si>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</si>
  <si>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</si>
  <si>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</si>
  <si>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</si>
  <si>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</si>
  <si>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</si>
  <si>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</si>
  <si>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</si>
  <si>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</si>
  <si>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</si>
  <si>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</si>
  <si>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</si>
  <si>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</si>
  <si>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</si>
  <si>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</si>
  <si>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</si>
  <si>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</si>
  <si>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</si>
  <si>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</si>
  <si>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</si>
  <si>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</si>
  <si>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</si>
  <si>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</si>
  <si>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</si>
  <si>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</si>
  <si>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</si>
  <si>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</si>
  <si>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</si>
  <si>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</si>
  <si>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</si>
  <si>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</si>
  <si>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</si>
  <si>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</si>
  <si>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</si>
  <si>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</si>
  <si>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</si>
  <si>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</si>
  <si>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</si>
  <si>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</si>
  <si>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</si>
  <si>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</si>
  <si>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</si>
  <si>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</si>
  <si>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</si>
  <si>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</si>
  <si>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</si>
  <si>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</si>
  <si>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</si>
  <si>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</si>
  <si>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</si>
  <si>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</si>
  <si>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</si>
  <si>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</si>
  <si>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</si>
  <si>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</si>
  <si>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</si>
  <si>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</si>
  <si>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</si>
  <si>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</si>
  <si>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</si>
  <si>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</si>
  <si>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</si>
  <si>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</si>
  <si>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</si>
  <si>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</si>
  <si>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</si>
  <si>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</si>
  <si>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</si>
  <si>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</si>
  <si>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</si>
  <si>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</si>
  <si>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</si>
  <si>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</si>
  <si>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</si>
  <si>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</si>
  <si>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</si>
  <si>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</si>
  <si>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</si>
  <si>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</si>
  <si>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</si>
  <si>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</si>
  <si>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</si>
  <si>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</si>
  <si>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</si>
  <si>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</si>
  <si>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</si>
  <si>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</si>
  <si>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</si>
  <si>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</si>
  <si>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</si>
  <si>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</si>
  <si>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</si>
  <si>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</si>
  <si>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</si>
  <si>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</si>
  <si>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</si>
  <si>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</si>
  <si>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</si>
  <si>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</si>
  <si>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</si>
  <si>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</si>
  <si>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</si>
  <si>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</si>
  <si>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</si>
  <si>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</si>
  <si>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</si>
  <si>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</si>
  <si>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</si>
  <si>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</si>
  <si>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</si>
  <si>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</si>
  <si>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</si>
  <si>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</si>
  <si>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</si>
  <si>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</si>
  <si>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</si>
  <si>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</si>
  <si>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</si>
  <si>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</si>
  <si>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</si>
  <si>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</si>
  <si>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</si>
  <si>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</si>
  <si>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</si>
  <si>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</si>
  <si>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</si>
  <si>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</si>
  <si>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</si>
  <si>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</si>
  <si>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</si>
  <si>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</si>
  <si>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</si>
  <si>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</si>
  <si>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</si>
  <si>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</si>
  <si>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</si>
  <si>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</si>
  <si>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</si>
  <si>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</si>
  <si>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</si>
  <si>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</si>
  <si>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</si>
  <si>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</si>
  <si>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</si>
  <si>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</si>
  <si>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</si>
  <si>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</si>
  <si>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</si>
  <si>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</si>
  <si>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</si>
  <si>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</si>
  <si>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</si>
  <si>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</si>
  <si>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</si>
  <si>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</si>
  <si>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</si>
  <si>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</si>
  <si>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</si>
  <si>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</si>
  <si>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</si>
  <si>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</si>
  <si>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</si>
  <si>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</si>
  <si>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</si>
  <si>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</si>
  <si>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</si>
  <si>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</si>
  <si>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</si>
  <si>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</si>
  <si>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</si>
  <si>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</si>
  <si>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</si>
  <si>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</si>
  <si>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</si>
  <si>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</si>
  <si>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</si>
  <si>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</si>
  <si>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</si>
  <si>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</si>
  <si>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</si>
  <si>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</si>
  <si>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</si>
  <si>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</si>
  <si>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</si>
  <si>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</si>
  <si>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</si>
  <si>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</si>
  <si>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</si>
  <si>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</si>
  <si>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</si>
  <si>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</si>
  <si>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</si>
  <si>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</si>
  <si>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</si>
  <si>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</si>
  <si>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</si>
  <si>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</si>
  <si>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</si>
  <si>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</si>
  <si>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</si>
  <si>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</si>
  <si>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</si>
  <si>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</si>
  <si>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</si>
  <si>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</si>
  <si>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</si>
  <si>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</si>
  <si>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</si>
  <si>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</si>
  <si>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</si>
  <si>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</si>
  <si>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</si>
  <si>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</si>
  <si>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</si>
  <si>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</si>
  <si>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</si>
  <si>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</si>
  <si>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</si>
  <si>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</si>
  <si>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</si>
  <si>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</si>
  <si>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</si>
  <si>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</si>
  <si>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</si>
  <si>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</si>
  <si>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</si>
  <si>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</si>
  <si>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</si>
  <si>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</si>
  <si>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</si>
  <si>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</si>
  <si>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</si>
  <si>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</si>
  <si>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</si>
  <si>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</si>
  <si>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</si>
  <si>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</si>
  <si>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</si>
  <si>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</si>
  <si>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</si>
  <si>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</si>
  <si>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</si>
  <si>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</si>
  <si>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</si>
  <si>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</si>
  <si>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</si>
  <si>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</si>
  <si>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</si>
  <si>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</si>
  <si>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</si>
  <si>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</si>
  <si>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</si>
  <si>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</si>
  <si>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</si>
  <si>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</si>
  <si>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</si>
  <si>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</si>
  <si>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</si>
  <si>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</si>
  <si>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</si>
  <si>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</si>
  <si>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</si>
  <si>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</si>
  <si>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</si>
  <si>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</si>
  <si>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</si>
  <si>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</si>
  <si>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</si>
  <si>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</si>
  <si>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</si>
  <si>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</si>
  <si>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</si>
  <si>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</si>
  <si>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</si>
  <si>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</si>
  <si>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</si>
  <si>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</si>
  <si>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</si>
  <si>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</si>
  <si>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</si>
  <si>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</si>
  <si>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</si>
  <si>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</si>
  <si>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</si>
  <si>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</si>
  <si>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</si>
  <si>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</si>
  <si>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</si>
  <si>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</si>
  <si>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</si>
  <si>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</si>
  <si>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</si>
  <si>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</si>
  <si>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</si>
  <si>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</si>
  <si>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</si>
  <si>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</si>
  <si>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</si>
  <si>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</si>
  <si>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</si>
  <si>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</si>
  <si>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</si>
  <si>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</si>
  <si>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</si>
  <si>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</si>
  <si>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</si>
  <si>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</si>
  <si>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</si>
  <si>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</si>
  <si>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</si>
  <si>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</si>
  <si>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</si>
  <si>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</si>
  <si>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</si>
  <si>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</si>
  <si>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</si>
  <si>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</si>
  <si>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</si>
  <si>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</si>
  <si>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</si>
  <si>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</si>
  <si>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</si>
  <si>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</si>
  <si>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</si>
  <si>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</si>
  <si>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</si>
  <si>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</si>
  <si>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</si>
  <si>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</si>
  <si>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</si>
  <si>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</si>
  <si>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</si>
  <si>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</si>
  <si>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</si>
  <si>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</si>
  <si>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</si>
  <si>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</si>
  <si>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</si>
  <si>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</si>
  <si>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</si>
  <si>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</si>
  <si>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</si>
  <si>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</si>
  <si>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</si>
  <si>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</si>
  <si>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</si>
  <si>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</si>
  <si>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</si>
  <si>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</si>
  <si>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</si>
  <si>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</si>
  <si>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</si>
  <si>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</si>
  <si>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</si>
  <si>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</si>
  <si>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</si>
  <si>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</si>
  <si>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</si>
  <si>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</si>
  <si>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</si>
  <si>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</si>
  <si>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</si>
  <si>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</si>
  <si>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</si>
  <si>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</si>
  <si>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</si>
  <si>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</si>
  <si>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</si>
  <si>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</si>
  <si>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</si>
  <si>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</si>
  <si>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</si>
  <si>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</si>
  <si>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</si>
  <si>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</si>
  <si>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</si>
  <si>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</si>
  <si>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</si>
  <si>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</si>
  <si>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</si>
  <si>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</si>
  <si>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</si>
  <si>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</si>
  <si>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</si>
  <si>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</si>
  <si>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</si>
  <si>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</si>
  <si>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</si>
  <si>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</si>
  <si>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</si>
  <si>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</si>
  <si>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</si>
  <si>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</si>
  <si>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</si>
  <si>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</si>
  <si>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</si>
  <si>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</si>
  <si>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</si>
  <si>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</si>
  <si>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</si>
  <si>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</si>
  <si>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</si>
  <si>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</si>
  <si>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</si>
  <si>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</si>
  <si>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</si>
  <si>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</si>
  <si>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</si>
  <si>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</si>
  <si>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</si>
  <si>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</si>
  <si>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</si>
  <si>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</si>
  <si>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</si>
  <si>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</si>
  <si>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</si>
  <si>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</si>
  <si>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</si>
  <si>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</si>
  <si>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</si>
  <si>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</si>
  <si>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</si>
  <si>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</si>
  <si>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</si>
  <si>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</si>
  <si>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</si>
  <si>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</si>
  <si>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</si>
  <si>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</si>
  <si>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</si>
  <si>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</si>
  <si>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</si>
  <si>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</si>
  <si>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</si>
  <si>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</si>
  <si>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</si>
  <si>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</si>
  <si>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</si>
  <si>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</si>
  <si>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</si>
  <si>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</si>
  <si>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</si>
  <si>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</si>
  <si>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</si>
  <si>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</si>
  <si>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</si>
  <si>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</si>
  <si>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</si>
  <si>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</si>
  <si>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</si>
  <si>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</si>
  <si>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</si>
  <si>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</si>
  <si>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</si>
  <si>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</si>
  <si>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</si>
  <si>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</si>
  <si>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</si>
  <si>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</si>
  <si>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</si>
  <si>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</si>
  <si>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</si>
  <si>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</si>
  <si>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</si>
  <si>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</si>
  <si>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</si>
  <si>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</si>
  <si>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</si>
  <si>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</si>
  <si>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</si>
  <si>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</si>
  <si>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</si>
  <si>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</si>
  <si>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</si>
  <si>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</si>
  <si>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</si>
  <si>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</si>
  <si>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</si>
  <si>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</si>
  <si>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</si>
  <si>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</si>
  <si>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</si>
  <si>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</si>
  <si>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</si>
  <si>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</si>
  <si>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</si>
  <si>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</si>
  <si>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</si>
  <si>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</si>
  <si>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</si>
  <si>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</si>
  <si>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</si>
  <si>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</si>
  <si>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</si>
  <si>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</si>
  <si>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</si>
  <si>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</si>
  <si>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</si>
  <si>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</si>
  <si>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</si>
  <si>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</si>
  <si>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</si>
  <si>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</si>
  <si>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</si>
  <si>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</si>
  <si>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</si>
  <si>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</si>
  <si>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</si>
  <si>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</si>
  <si>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</si>
  <si>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</si>
  <si>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</si>
  <si>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</si>
  <si>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</si>
  <si>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</si>
  <si>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</si>
  <si>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</si>
  <si>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</si>
  <si>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</si>
  <si>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</si>
  <si>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</si>
  <si>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</si>
  <si>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</si>
  <si>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</si>
  <si>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</si>
  <si>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</si>
  <si>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</si>
  <si>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</si>
  <si>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</si>
  <si>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</si>
  <si>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</si>
  <si>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</si>
  <si>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</si>
  <si>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</si>
  <si>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</si>
  <si>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</si>
  <si>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</si>
  <si>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</si>
  <si>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</si>
  <si>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</si>
  <si>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</si>
  <si>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</si>
  <si>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</si>
  <si>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</si>
  <si>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</si>
  <si>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</si>
  <si>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</si>
  <si>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</si>
  <si>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</si>
  <si>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</si>
  <si>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</si>
  <si>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</si>
  <si>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</si>
  <si>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</si>
  <si>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</si>
  <si>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</si>
  <si>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</si>
  <si>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</si>
  <si>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</si>
  <si>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</si>
  <si>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</si>
  <si>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</si>
  <si>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</si>
  <si>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</si>
  <si>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</si>
  <si>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</si>
  <si>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</si>
  <si>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</si>
  <si>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</si>
  <si>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</si>
  <si>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</si>
  <si>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</si>
  <si>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</si>
  <si>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</si>
  <si>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</si>
  <si>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</si>
  <si>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</si>
  <si>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</si>
  <si>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</si>
  <si>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</si>
  <si>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</si>
  <si>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</si>
  <si>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</si>
  <si>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</si>
  <si>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</si>
  <si>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</si>
  <si>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</si>
  <si>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</si>
  <si>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</si>
  <si>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</si>
  <si>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</si>
  <si>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</si>
  <si>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</si>
  <si>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</si>
  <si>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</si>
  <si>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</si>
  <si>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</si>
  <si>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</si>
  <si>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</si>
  <si>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</si>
  <si>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</si>
  <si>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</si>
  <si>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</si>
  <si>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</si>
  <si>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</si>
  <si>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</si>
  <si>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</si>
  <si>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</si>
  <si>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</si>
  <si>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</si>
  <si>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</si>
  <si>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</si>
  <si>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</si>
  <si>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</si>
  <si>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</si>
  <si>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</si>
  <si>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</si>
  <si>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</si>
  <si>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</si>
  <si>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</si>
  <si>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</si>
  <si>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</si>
  <si>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</si>
  <si>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</si>
  <si>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</si>
  <si>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</si>
  <si>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</si>
  <si>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</si>
  <si>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</si>
  <si>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</si>
  <si>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</si>
  <si>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</si>
  <si>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</si>
  <si>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</si>
  <si>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</si>
  <si>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</si>
  <si>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</si>
  <si>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</si>
  <si>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</si>
  <si>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</si>
  <si>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</si>
  <si>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</si>
  <si>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</si>
  <si>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</si>
  <si>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</si>
  <si>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</si>
  <si>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</si>
  <si>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</si>
  <si>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</si>
  <si>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</si>
  <si>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</si>
  <si>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</si>
  <si>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</si>
  <si>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</si>
  <si>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</si>
  <si>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</si>
  <si>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</si>
  <si>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</si>
  <si>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</si>
  <si>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</si>
  <si>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</si>
  <si>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</si>
  <si>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</si>
  <si>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</si>
  <si>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</si>
  <si>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</si>
  <si>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</si>
  <si>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</si>
  <si>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</si>
  <si>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</si>
  <si>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</si>
  <si>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</si>
  <si>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</si>
  <si>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</si>
  <si>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</si>
  <si>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</si>
  <si>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</si>
  <si>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</si>
  <si>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</si>
  <si>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</si>
  <si>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</si>
  <si>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</si>
  <si>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</si>
  <si>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</si>
  <si>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</si>
  <si>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</si>
  <si>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</si>
  <si>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</si>
  <si>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</si>
  <si>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</si>
  <si>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</si>
  <si>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</si>
  <si>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</si>
  <si>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</si>
  <si>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</si>
  <si>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</si>
  <si>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</si>
  <si>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</si>
  <si>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</si>
  <si>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</si>
  <si>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</si>
  <si>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</si>
  <si>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</si>
  <si>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</si>
  <si>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</si>
  <si>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</si>
  <si>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</si>
  <si>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</si>
  <si>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</si>
  <si>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</si>
  <si>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</si>
  <si>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</si>
  <si>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</si>
  <si>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</si>
  <si>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</si>
  <si>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</si>
  <si>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</si>
  <si>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</si>
  <si>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</si>
  <si>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</si>
  <si>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</si>
  <si>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</si>
  <si>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</si>
  <si>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</si>
  <si>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</si>
  <si>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</si>
  <si>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</si>
  <si>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</si>
  <si>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</si>
  <si>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</si>
  <si>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</si>
  <si>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</si>
  <si>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</si>
  <si>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</si>
  <si>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</si>
  <si>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</si>
  <si>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</si>
  <si>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</si>
  <si>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</si>
  <si>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</si>
  <si>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</si>
  <si>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</si>
  <si>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</si>
  <si>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</si>
  <si>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</si>
  <si>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</si>
  <si>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</si>
  <si>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</si>
  <si>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</si>
  <si>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</si>
  <si>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</si>
  <si>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</si>
  <si>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</si>
  <si>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</si>
  <si>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</si>
  <si>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</si>
  <si>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</si>
  <si>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</si>
  <si>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</si>
  <si>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</si>
  <si>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</si>
  <si>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</si>
  <si>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</si>
  <si>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</si>
  <si>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</si>
  <si>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</si>
  <si>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</si>
  <si>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</si>
  <si>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</si>
  <si>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</si>
  <si>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</si>
  <si>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</si>
  <si>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</si>
  <si>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</si>
  <si>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</si>
  <si>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</si>
  <si>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</si>
  <si>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</si>
  <si>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</si>
  <si>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</si>
  <si>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</si>
  <si>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</si>
  <si>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</si>
  <si>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</si>
  <si>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</si>
  <si>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</si>
  <si>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</si>
  <si>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</si>
  <si>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</si>
  <si>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</si>
  <si>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</si>
  <si>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</si>
  <si>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</si>
  <si>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</si>
  <si>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</si>
  <si>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</si>
  <si>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</si>
  <si>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</si>
  <si>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</si>
  <si>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</si>
  <si>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</si>
  <si>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</si>
  <si>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</si>
  <si>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</si>
  <si>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</si>
  <si>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</si>
  <si>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</si>
  <si>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</si>
  <si>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</si>
  <si>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</si>
  <si>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</si>
  <si>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</si>
  <si>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</si>
  <si>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</si>
  <si>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</si>
  <si>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</si>
  <si>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</si>
  <si>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</si>
  <si>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</si>
  <si>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</si>
  <si>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</si>
  <si>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</si>
  <si>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</si>
  <si>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</si>
  <si>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</si>
  <si>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</si>
  <si>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</si>
  <si>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</si>
  <si>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</si>
  <si>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</si>
  <si>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</si>
  <si>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</si>
  <si>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</si>
  <si>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</si>
  <si>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</si>
  <si>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</si>
  <si>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</si>
  <si>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</si>
  <si>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</si>
  <si>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</si>
  <si>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</si>
  <si>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</si>
  <si>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</si>
  <si>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</si>
  <si>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</si>
  <si>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</si>
  <si>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</si>
  <si>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</si>
  <si>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</si>
  <si>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</si>
  <si>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</si>
  <si>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</si>
  <si>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</si>
  <si>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</si>
  <si>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</si>
  <si>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</si>
  <si>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</si>
  <si>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</si>
  <si>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</si>
  <si>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</si>
  <si>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</si>
  <si>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</si>
  <si>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</si>
  <si>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</si>
  <si>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</si>
  <si>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</si>
  <si>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</si>
  <si>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</si>
  <si>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</si>
  <si>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</si>
  <si>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</si>
  <si>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</si>
  <si>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</si>
  <si>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</si>
  <si>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</si>
  <si>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</si>
  <si>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</si>
  <si>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</si>
  <si>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</si>
  <si>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</si>
  <si>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</si>
  <si>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</si>
  <si>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</si>
  <si>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</si>
  <si>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</si>
  <si>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</si>
  <si>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</si>
  <si>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</si>
  <si>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</si>
  <si>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</si>
  <si>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</si>
  <si>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</si>
  <si>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</si>
  <si>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</si>
  <si>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</si>
  <si>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</si>
  <si>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</si>
  <si>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</si>
  <si>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</si>
  <si>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</si>
  <si>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</si>
  <si>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</si>
  <si>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</si>
  <si>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</si>
  <si>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</si>
  <si>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</si>
  <si>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</si>
  <si>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</si>
  <si>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</si>
  <si>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</si>
  <si>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</si>
  <si>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</si>
  <si>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</si>
  <si>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</si>
  <si>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</si>
  <si>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</si>
  <si>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</si>
  <si>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</si>
  <si>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</si>
  <si>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</si>
  <si>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</si>
  <si>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</si>
  <si>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</si>
  <si>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</si>
  <si>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</si>
  <si>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</si>
  <si>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</si>
  <si>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</si>
  <si>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</si>
  <si>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</si>
  <si>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</si>
  <si>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</si>
  <si>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</si>
  <si>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</si>
  <si>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</si>
  <si>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</si>
  <si>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</si>
  <si>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</si>
  <si>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</si>
  <si>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</si>
  <si>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</si>
  <si>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</si>
  <si>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</si>
  <si>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</si>
  <si>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</si>
  <si>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</si>
  <si>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</si>
  <si>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</si>
  <si>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</si>
  <si>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</si>
  <si>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</si>
  <si>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</si>
  <si>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</si>
  <si>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</si>
  <si>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</si>
  <si>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</si>
  <si>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</si>
  <si>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</si>
  <si>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</si>
  <si>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</si>
  <si>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</si>
  <si>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</si>
  <si>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</si>
  <si>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</si>
  <si>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</si>
  <si>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</si>
  <si>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</si>
  <si>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</si>
  <si>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</si>
  <si>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</si>
  <si>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</si>
  <si>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</si>
  <si>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</si>
  <si>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</si>
  <si>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</si>
  <si>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</si>
  <si>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</si>
  <si>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</si>
  <si>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</si>
  <si>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</si>
  <si>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</si>
  <si>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</si>
  <si>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</si>
  <si>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</si>
  <si>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</si>
  <si>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</si>
  <si>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</si>
  <si>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</si>
  <si>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</si>
  <si>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</si>
  <si>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</si>
  <si>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</si>
  <si>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</si>
  <si>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</si>
  <si>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</si>
  <si>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</si>
  <si>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</si>
  <si>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</si>
  <si>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</si>
  <si>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</si>
  <si>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</si>
  <si>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</si>
  <si>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</si>
  <si>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</si>
  <si>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</si>
  <si>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</si>
  <si>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</si>
  <si>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</si>
  <si>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</si>
  <si>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</si>
  <si>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</si>
  <si>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</si>
  <si>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</si>
  <si>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</si>
  <si>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</si>
  <si>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</si>
  <si>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</si>
  <si>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</si>
  <si>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</si>
  <si>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</si>
  <si>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</si>
  <si>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</si>
  <si>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</si>
  <si>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</si>
  <si>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</si>
  <si>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</si>
  <si>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</si>
  <si>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</si>
  <si>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</si>
  <si>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</si>
  <si>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</si>
  <si>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</si>
  <si>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</si>
  <si>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</si>
  <si>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</si>
  <si>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</si>
  <si>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</si>
  <si>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</si>
  <si>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</si>
  <si>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</si>
  <si>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</si>
  <si>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</si>
  <si>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</si>
  <si>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</si>
  <si>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</si>
  <si>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</si>
  <si>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</si>
  <si>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</si>
  <si>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</si>
  <si>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</si>
  <si>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</si>
  <si>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</si>
  <si>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</si>
  <si>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</si>
  <si>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</si>
  <si>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</si>
  <si>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</si>
  <si>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</si>
  <si>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</si>
  <si>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</si>
  <si>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</si>
  <si>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</si>
  <si>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</si>
  <si>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</si>
  <si>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</si>
  <si>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</si>
  <si>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</si>
  <si>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</si>
  <si>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</si>
  <si>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</si>
  <si>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</si>
  <si>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</si>
  <si>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</si>
  <si>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</si>
  <si>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</si>
  <si>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</si>
  <si>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</si>
  <si>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</si>
  <si>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</si>
  <si>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</si>
  <si>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</si>
  <si>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</si>
  <si>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</si>
  <si>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</si>
  <si>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</si>
  <si>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</si>
  <si>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</si>
  <si>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</si>
  <si>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</si>
  <si>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</si>
  <si>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</si>
  <si>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</si>
  <si>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</si>
  <si>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</si>
  <si>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</si>
  <si>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</si>
  <si>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</si>
  <si>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</si>
  <si>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</si>
  <si>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</si>
  <si>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</si>
  <si>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</si>
  <si>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</si>
  <si>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</si>
  <si>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</si>
  <si>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</si>
  <si>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</si>
  <si>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</si>
  <si>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</si>
  <si>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</si>
  <si>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</si>
  <si>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</si>
  <si>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</si>
  <si>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</si>
  <si>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</si>
  <si>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</si>
  <si>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</si>
  <si>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</si>
  <si>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</si>
  <si>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</si>
  <si>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</si>
  <si>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</si>
  <si>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</si>
  <si>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</si>
  <si>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</si>
  <si>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</si>
  <si>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</si>
  <si>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</si>
  <si>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</si>
  <si>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</si>
  <si>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</si>
  <si>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</si>
  <si>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</si>
  <si>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</si>
  <si>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</si>
  <si>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</si>
  <si>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</si>
  <si>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</si>
  <si>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</si>
  <si>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</si>
  <si>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</si>
  <si>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</si>
  <si>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</si>
  <si>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</si>
  <si>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</si>
  <si>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</si>
  <si>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</si>
  <si>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</si>
  <si>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</si>
  <si>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</si>
  <si>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</si>
  <si>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</si>
  <si>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</si>
  <si>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</si>
  <si>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</si>
  <si>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</si>
  <si>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</si>
  <si>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</si>
  <si>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</si>
  <si>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</si>
  <si>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</si>
  <si>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</si>
  <si>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</si>
  <si>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</si>
  <si>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</si>
  <si>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</si>
  <si>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</si>
  <si>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</si>
  <si>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</si>
  <si>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</si>
  <si>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</si>
  <si>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</si>
  <si>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</si>
  <si>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</si>
  <si>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</si>
  <si>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</si>
  <si>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</si>
  <si>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</si>
  <si>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</si>
  <si>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</si>
  <si>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</si>
  <si>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</si>
  <si>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</si>
  <si>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</si>
  <si>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</si>
  <si>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</si>
  <si>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</si>
  <si>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</si>
  <si>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</si>
  <si>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</si>
  <si>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</si>
  <si>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</si>
  <si>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</si>
  <si>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</si>
  <si>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</si>
  <si>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</si>
  <si>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</si>
  <si>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</si>
  <si>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</si>
  <si>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</si>
  <si>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</si>
  <si>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</si>
  <si>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</si>
  <si>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</si>
  <si>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</si>
  <si>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</si>
  <si>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</si>
  <si>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</si>
  <si>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</si>
  <si>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</si>
  <si>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</si>
  <si>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</si>
  <si>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</si>
  <si>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</si>
  <si>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</si>
  <si>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</si>
  <si>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</si>
  <si>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</si>
  <si>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</si>
  <si>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</si>
  <si>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</si>
  <si>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</si>
  <si>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</si>
  <si>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</si>
  <si>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</si>
  <si>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</si>
  <si>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</si>
  <si>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</si>
  <si>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</si>
  <si>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</si>
  <si>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</si>
  <si>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</si>
  <si>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</si>
  <si>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</si>
  <si>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</si>
  <si>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</si>
  <si>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</si>
  <si>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</si>
  <si>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</si>
  <si>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</si>
  <si>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</si>
  <si>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</si>
  <si>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</si>
  <si>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</si>
  <si>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</si>
  <si>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</si>
  <si>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</si>
  <si>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</si>
  <si>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</si>
  <si>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</si>
  <si>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</si>
  <si>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</si>
  <si>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</si>
  <si>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</si>
  <si>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</si>
  <si>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</si>
  <si>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</si>
  <si>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</si>
  <si>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</si>
  <si>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</si>
  <si>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</si>
  <si>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</si>
  <si>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</si>
  <si>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</si>
  <si>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</si>
  <si>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</si>
  <si>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</si>
  <si>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</si>
  <si>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</si>
  <si>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</si>
  <si>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</si>
  <si>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</si>
  <si>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</si>
  <si>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</si>
  <si>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</si>
  <si>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</si>
  <si>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</si>
  <si>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</si>
  <si>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</si>
  <si>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</si>
  <si>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</si>
  <si>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</si>
  <si>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</si>
  <si>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</si>
  <si>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</si>
  <si>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</si>
  <si>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</si>
  <si>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</si>
  <si>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</si>
  <si>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</si>
  <si>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</si>
  <si>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</si>
  <si>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</si>
  <si>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</si>
  <si>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</si>
  <si>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</si>
  <si>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</si>
  <si>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</si>
  <si>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</si>
  <si>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</si>
  <si>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</si>
  <si>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</si>
  <si>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</si>
  <si>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</si>
  <si>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</si>
  <si>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</si>
  <si>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</si>
  <si>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</si>
  <si>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</si>
  <si>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</si>
  <si>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</si>
  <si>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</si>
  <si>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</si>
  <si>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</si>
  <si>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</si>
  <si>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</si>
  <si>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</si>
  <si>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</si>
  <si>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</si>
  <si>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</si>
  <si>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</si>
  <si>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</si>
  <si>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</si>
  <si>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</si>
  <si>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</si>
  <si>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</si>
  <si>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</si>
  <si>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</si>
  <si>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</si>
  <si>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</si>
  <si>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</si>
  <si>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</si>
  <si>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</si>
  <si>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</si>
  <si>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</si>
  <si>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</si>
  <si>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</si>
  <si>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</si>
  <si>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</si>
  <si>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</si>
  <si>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</si>
  <si>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</si>
  <si>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</si>
  <si>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</si>
  <si>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</si>
  <si>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</si>
  <si>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</si>
  <si>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</si>
  <si>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</si>
  <si>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</si>
  <si>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</si>
  <si>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</si>
  <si>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</si>
  <si>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</si>
  <si>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</si>
  <si>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</si>
  <si>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</si>
  <si>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</si>
  <si>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</si>
  <si>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</si>
  <si>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</si>
  <si>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</si>
  <si>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</si>
  <si>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</si>
  <si>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</si>
  <si>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</si>
  <si>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</si>
  <si>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</si>
  <si>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</si>
  <si>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</si>
  <si>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</si>
  <si>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</si>
  <si>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</si>
  <si>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</si>
  <si>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</si>
  <si>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</si>
  <si>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</si>
  <si>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</si>
  <si>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</si>
  <si>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</si>
  <si>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</si>
  <si>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</si>
  <si>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</si>
  <si>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</si>
  <si>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</si>
  <si>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</si>
  <si>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</si>
  <si>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</si>
  <si>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</si>
  <si>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</si>
  <si>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</si>
  <si>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</si>
  <si>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</si>
  <si>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</si>
  <si>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</si>
  <si>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</si>
  <si>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</si>
  <si>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</si>
  <si>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</si>
  <si>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</si>
  <si>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</si>
  <si>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</si>
  <si>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</si>
  <si>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</si>
  <si>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</si>
  <si>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</si>
  <si>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</si>
  <si>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</si>
  <si>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</si>
  <si>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</si>
  <si>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</si>
  <si>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</si>
  <si>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</si>
  <si>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</si>
  <si>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</si>
  <si>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</si>
  <si>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</si>
  <si>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</si>
  <si>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</si>
  <si>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</si>
  <si>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</si>
  <si>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</si>
  <si>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</si>
  <si>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</si>
  <si>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</si>
  <si>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</si>
  <si>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</si>
  <si>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</si>
  <si>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</si>
  <si>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</si>
  <si>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</si>
  <si>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</si>
  <si>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</si>
  <si>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</si>
  <si>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</si>
  <si>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</si>
  <si>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</si>
  <si>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</si>
  <si>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</si>
  <si>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</si>
  <si>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</si>
  <si>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</si>
  <si>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</si>
  <si>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</si>
  <si>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</si>
  <si>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</si>
  <si>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</si>
  <si>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</si>
  <si>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</si>
  <si>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</si>
  <si>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</si>
  <si>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</si>
  <si>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</si>
  <si>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</si>
  <si>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</si>
  <si>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</si>
  <si>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</si>
  <si>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</si>
  <si>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</si>
  <si>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</si>
  <si>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</si>
  <si>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</si>
  <si>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</si>
  <si>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</si>
  <si>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</si>
  <si>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</si>
  <si>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</si>
  <si>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</si>
  <si>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</si>
  <si>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</si>
  <si>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</si>
  <si>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</si>
  <si>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</si>
  <si>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</si>
  <si>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</si>
  <si>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</si>
  <si>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</si>
  <si>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</si>
  <si>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</si>
  <si>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</si>
  <si>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</si>
  <si>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</si>
  <si>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</si>
  <si>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</si>
  <si>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</si>
  <si>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</si>
  <si>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</si>
  <si>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</si>
  <si>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</si>
  <si>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</si>
  <si>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</si>
  <si>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</si>
  <si>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</si>
  <si>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</si>
  <si>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</si>
  <si>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</si>
  <si>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</si>
  <si>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</si>
  <si>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</si>
  <si>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</si>
  <si>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</si>
  <si>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</si>
  <si>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</si>
  <si>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</si>
  <si>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</si>
  <si>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</si>
  <si>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</si>
  <si>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</si>
  <si>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</si>
  <si>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</si>
  <si>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</si>
  <si>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</si>
  <si>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</si>
  <si>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</si>
  <si>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</si>
  <si>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</si>
  <si>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</si>
  <si>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</si>
  <si>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</si>
  <si>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</si>
  <si>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</si>
  <si>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</si>
  <si>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</si>
  <si>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</si>
  <si>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</si>
  <si>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</si>
  <si>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</si>
  <si>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</si>
  <si>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</si>
  <si>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</si>
  <si>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</si>
  <si>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</si>
  <si>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</si>
  <si>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</si>
  <si>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</si>
  <si>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</si>
  <si>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</si>
  <si>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</si>
  <si>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</si>
  <si>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</si>
  <si>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</si>
  <si>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</si>
  <si>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</si>
  <si>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</si>
  <si>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</si>
  <si>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</si>
  <si>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</si>
  <si>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</si>
  <si>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</si>
  <si>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</si>
  <si>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</si>
  <si>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</si>
  <si>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</si>
  <si>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</si>
  <si>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</si>
  <si>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</si>
  <si>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</si>
  <si>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</si>
  <si>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</si>
  <si>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</si>
  <si>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</si>
  <si>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</si>
  <si>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</si>
  <si>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</si>
  <si>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</si>
  <si>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</si>
  <si>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</si>
  <si>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</si>
  <si>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</si>
  <si>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</si>
  <si>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</si>
  <si>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</si>
  <si>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</si>
  <si>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</si>
  <si>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</si>
  <si>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</si>
  <si>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</si>
  <si>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</si>
  <si>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</si>
  <si>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</si>
  <si>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</si>
  <si>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</si>
  <si>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</si>
  <si>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</si>
  <si>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</si>
  <si>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</si>
  <si>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</si>
  <si>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</si>
  <si>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</si>
  <si>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</si>
  <si>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</si>
  <si>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</si>
  <si>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</si>
  <si>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</si>
  <si>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</si>
  <si>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</si>
  <si>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</si>
  <si>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</si>
  <si>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</si>
  <si>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</si>
  <si>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</si>
  <si>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</si>
  <si>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</si>
  <si>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</si>
  <si>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</si>
  <si>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</si>
  <si>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</si>
  <si>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</si>
  <si>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</si>
  <si>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</si>
  <si>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</si>
  <si>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</si>
  <si>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</si>
  <si>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</si>
  <si>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</si>
  <si>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</si>
  <si>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</si>
  <si>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</si>
  <si>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</si>
  <si>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</si>
  <si>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</si>
  <si>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</si>
  <si>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</si>
  <si>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</si>
  <si>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</si>
  <si>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</si>
  <si>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</si>
  <si>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</si>
  <si>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</si>
  <si>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</si>
  <si>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</si>
  <si>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</si>
  <si>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</si>
  <si>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</si>
  <si>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</si>
  <si>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</si>
  <si>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</si>
  <si>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</si>
  <si>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</si>
  <si>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</si>
  <si>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</si>
  <si>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</si>
  <si>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</si>
  <si>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</si>
  <si>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</si>
  <si>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</si>
  <si>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</si>
  <si>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</si>
  <si>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</si>
  <si>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</si>
  <si>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</si>
  <si>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</si>
  <si>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</si>
  <si>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</si>
  <si>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</si>
  <si>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</si>
  <si>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</si>
  <si>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</si>
  <si>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</si>
  <si>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</si>
  <si>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</si>
  <si>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</si>
  <si>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</si>
  <si>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</si>
  <si>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</si>
  <si>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</si>
  <si>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</si>
  <si>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</si>
  <si>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</si>
  <si>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</si>
  <si>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</si>
  <si>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</si>
  <si>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</si>
  <si>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</si>
  <si>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</si>
  <si>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</si>
  <si>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</si>
  <si>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</si>
  <si>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</si>
  <si>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</si>
  <si>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</si>
  <si>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</si>
  <si>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</si>
  <si>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</si>
  <si>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</si>
  <si>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</si>
  <si>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</si>
  <si>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</si>
  <si>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</si>
  <si>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</si>
  <si>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</si>
  <si>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</si>
  <si>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</si>
  <si>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</si>
  <si>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</si>
  <si>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</si>
  <si>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</si>
  <si>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</si>
  <si>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</si>
  <si>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</si>
  <si>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</si>
  <si>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</si>
  <si>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</si>
  <si>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</si>
  <si>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</si>
  <si>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</si>
  <si>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</si>
  <si>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</si>
  <si>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</si>
  <si>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</si>
  <si>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</si>
  <si>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</si>
  <si>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</si>
  <si>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</si>
  <si>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</si>
  <si>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</si>
  <si>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</si>
  <si>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</si>
  <si>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</si>
  <si>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</si>
  <si>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</si>
  <si>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</si>
  <si>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</si>
  <si>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</si>
  <si>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</si>
  <si>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</si>
  <si>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</si>
  <si>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</si>
  <si>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</si>
  <si>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</si>
  <si>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</si>
  <si>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</si>
  <si>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</si>
  <si>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</si>
  <si>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</si>
  <si>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</si>
  <si>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</si>
  <si>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</si>
  <si>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</si>
  <si>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</si>
  <si>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</si>
  <si>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</si>
  <si>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</si>
  <si>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</si>
  <si>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</si>
  <si>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</si>
  <si>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</si>
  <si>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</si>
  <si>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</si>
  <si>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</si>
  <si>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</si>
  <si>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</si>
  <si>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</si>
  <si>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</si>
  <si>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</si>
  <si>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</si>
  <si>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</si>
  <si>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</si>
  <si>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</si>
  <si>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</si>
  <si>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</si>
  <si>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</si>
  <si>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</si>
  <si>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</si>
  <si>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</si>
  <si>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</si>
  <si>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</si>
  <si>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</si>
  <si>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</si>
  <si>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</si>
  <si>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</si>
  <si>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</si>
  <si>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</si>
  <si>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</si>
  <si>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</si>
  <si>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</si>
  <si>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</si>
  <si>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</si>
  <si>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</si>
  <si>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</si>
  <si>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</si>
  <si>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</si>
  <si>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</si>
  <si>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</si>
  <si>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</si>
  <si>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</si>
  <si>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</si>
  <si>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</si>
  <si>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</si>
  <si>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</si>
  <si>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</si>
  <si>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</si>
  <si>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</si>
  <si>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</si>
  <si>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</si>
  <si>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</si>
  <si>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</si>
  <si>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</si>
  <si>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</si>
  <si>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</si>
  <si>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</si>
  <si>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</si>
  <si>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</si>
  <si>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</si>
  <si>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</si>
  <si>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</si>
  <si>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</si>
  <si>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</si>
  <si>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</si>
  <si>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</si>
  <si>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</si>
  <si>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</si>
  <si>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</si>
  <si>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</si>
  <si>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</si>
  <si>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</si>
  <si>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</si>
  <si>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</si>
  <si>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</si>
  <si>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</si>
  <si>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</si>
  <si>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</si>
  <si>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</si>
  <si>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</si>
  <si>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</si>
  <si>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</si>
  <si>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</si>
  <si>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</si>
  <si>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</si>
  <si>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</si>
  <si>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</si>
  <si>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</si>
  <si>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</si>
  <si>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</si>
  <si>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</si>
  <si>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</si>
  <si>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</si>
  <si>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</si>
  <si>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</si>
  <si>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</si>
  <si>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</si>
  <si>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</si>
  <si>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</si>
  <si>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</si>
  <si>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</si>
  <si>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</si>
  <si>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</si>
  <si>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</si>
  <si>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</si>
  <si>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</si>
  <si>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</si>
  <si>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</si>
  <si>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</si>
  <si>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</si>
  <si>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</si>
  <si>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</si>
  <si>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</si>
  <si>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</si>
  <si>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</si>
  <si>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</si>
  <si>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</si>
  <si>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</si>
  <si>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</si>
  <si>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</si>
  <si>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</si>
  <si>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</si>
  <si>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</si>
  <si>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</si>
  <si>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</si>
  <si>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</si>
  <si>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</si>
  <si>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</si>
  <si>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</si>
  <si>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</si>
  <si>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</si>
  <si>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</si>
  <si>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</si>
  <si>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</si>
  <si>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</si>
  <si>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</si>
  <si>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</si>
  <si>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</si>
  <si>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</si>
  <si>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</si>
  <si>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</si>
  <si>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</si>
  <si>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</si>
  <si>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</si>
  <si>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</si>
  <si>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</si>
  <si>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</si>
  <si>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</si>
  <si>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</si>
  <si>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</si>
  <si>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</si>
  <si>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</si>
  <si>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</si>
  <si>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</si>
  <si>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</si>
  <si>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</si>
  <si>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</si>
  <si>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</si>
  <si>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</si>
  <si>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</si>
  <si>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</si>
  <si>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</si>
  <si>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</si>
  <si>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</si>
  <si>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</si>
  <si>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</si>
  <si>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</si>
  <si>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</si>
  <si>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</si>
  <si>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</si>
  <si>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</si>
  <si>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</si>
  <si>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</si>
  <si>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</si>
  <si>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</si>
  <si>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</si>
  <si>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</si>
  <si>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</si>
  <si>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</si>
  <si>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</si>
  <si>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</si>
  <si>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</si>
  <si>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</si>
  <si>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</si>
  <si>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</si>
  <si>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</si>
  <si>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</si>
  <si>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</si>
  <si>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</si>
  <si>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</si>
  <si>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</si>
  <si>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</si>
  <si>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</si>
  <si>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</si>
  <si>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</si>
  <si>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</si>
  <si>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</si>
  <si>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</si>
  <si>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</si>
  <si>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</si>
  <si>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</si>
  <si>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</si>
  <si>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</si>
  <si>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</si>
  <si>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</si>
  <si>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</si>
  <si>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</si>
  <si>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</si>
  <si>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</si>
  <si>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</si>
  <si>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</si>
  <si>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</si>
  <si>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</si>
  <si>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</si>
  <si>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</si>
  <si>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</si>
  <si>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</si>
  <si>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</si>
  <si>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</si>
  <si>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</si>
  <si>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</si>
  <si>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</si>
  <si>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</si>
  <si>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</si>
  <si>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</si>
  <si>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</si>
  <si>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</si>
  <si>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</si>
  <si>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</si>
  <si>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</si>
  <si>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</si>
  <si>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</si>
  <si>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</si>
  <si>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</si>
  <si>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</si>
  <si>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</si>
  <si>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</si>
  <si>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</si>
  <si>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</si>
  <si>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</si>
  <si>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</si>
  <si>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</si>
  <si>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</si>
  <si>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</si>
  <si>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</si>
  <si>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</si>
  <si>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</si>
  <si>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</si>
  <si>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</si>
  <si>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</si>
  <si>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</si>
  <si>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</si>
  <si>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</si>
  <si>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</si>
  <si>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</si>
  <si>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</si>
  <si>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</si>
  <si>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</si>
  <si>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</si>
  <si>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</si>
  <si>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</si>
  <si>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</si>
  <si>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</si>
  <si>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</si>
  <si>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</si>
  <si>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</si>
  <si>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</si>
  <si>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</si>
  <si>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</si>
  <si>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</si>
  <si>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</si>
  <si>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</si>
  <si>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</si>
  <si>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</si>
  <si>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</si>
  <si>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</si>
  <si>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</si>
  <si>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</si>
  <si>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</si>
  <si>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</si>
  <si>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</si>
  <si>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</si>
  <si>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</si>
  <si>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</si>
  <si>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</si>
  <si>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</si>
  <si>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</si>
  <si>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</si>
  <si>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</si>
  <si>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</si>
  <si>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</si>
  <si>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</si>
  <si>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</si>
  <si>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</si>
  <si>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</si>
  <si>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</si>
  <si>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</si>
  <si>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</si>
  <si>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</si>
  <si>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</si>
  <si>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</si>
  <si>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</si>
  <si>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</si>
  <si>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</si>
  <si>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</si>
  <si>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</si>
  <si>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</si>
  <si>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</si>
  <si>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</si>
  <si>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</si>
  <si>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</si>
  <si>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</si>
  <si>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</si>
  <si>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</si>
  <si>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</si>
  <si>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</si>
  <si>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</si>
  <si>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</si>
  <si>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</si>
  <si>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</si>
  <si>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</si>
  <si>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</si>
  <si>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</si>
  <si>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</si>
  <si>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</si>
  <si>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</si>
  <si>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</si>
  <si>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</si>
  <si>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</si>
  <si>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</si>
  <si>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</si>
  <si>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</si>
  <si>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</si>
  <si>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</si>
  <si>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</si>
  <si>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</si>
  <si>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</si>
  <si>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</si>
  <si>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</si>
  <si>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</si>
  <si>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</si>
  <si>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</si>
  <si>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</si>
  <si>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</si>
  <si>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</si>
  <si>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</si>
  <si>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</si>
  <si>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</si>
  <si>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</si>
  <si>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</si>
  <si>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</si>
  <si>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</si>
  <si>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</si>
  <si>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</si>
  <si>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</si>
  <si>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</si>
  <si>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</si>
  <si>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</si>
  <si>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</si>
  <si>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</si>
  <si>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</si>
  <si>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</si>
  <si>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</si>
  <si>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</si>
  <si>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</si>
  <si>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</si>
  <si>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</si>
  <si>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</si>
  <si>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</si>
  <si>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</si>
  <si>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</si>
  <si>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</si>
  <si>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</si>
  <si>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</si>
  <si>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</si>
  <si>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</si>
  <si>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</si>
  <si>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</si>
  <si>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</si>
  <si>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</si>
  <si>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</si>
  <si>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</si>
  <si>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</si>
  <si>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</si>
  <si>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</si>
  <si>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</si>
  <si>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</si>
  <si>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</si>
  <si>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</si>
  <si>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</si>
  <si>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</si>
  <si>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</si>
  <si>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</si>
  <si>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</si>
  <si>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</si>
  <si>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</si>
  <si>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</si>
  <si>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</si>
  <si>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</si>
  <si>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</si>
  <si>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</si>
  <si>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</si>
  <si>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</si>
  <si>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</si>
  <si>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</si>
  <si>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</si>
  <si>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</si>
  <si>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</si>
  <si>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</si>
  <si>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</si>
  <si>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</si>
  <si>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</si>
  <si>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</si>
  <si>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</si>
  <si>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</si>
  <si>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</si>
  <si>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</si>
  <si>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</si>
  <si>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</si>
  <si>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</si>
  <si>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</si>
  <si>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</si>
  <si>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</si>
  <si>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</si>
  <si>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</si>
  <si>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</si>
  <si>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</si>
  <si>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</si>
  <si>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</si>
  <si>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</si>
  <si>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</si>
  <si>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</si>
  <si>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</si>
  <si>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</si>
  <si>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</si>
  <si>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</si>
  <si>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</si>
  <si>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</si>
  <si>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</si>
  <si>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</si>
  <si>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</si>
  <si>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</si>
  <si>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</si>
  <si>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</si>
  <si>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</si>
  <si>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</si>
  <si>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</si>
  <si>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</si>
  <si>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</si>
  <si>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</si>
  <si>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</si>
  <si>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</si>
  <si>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</si>
  <si>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</si>
  <si>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</si>
  <si>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</si>
  <si>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</si>
  <si>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</si>
  <si>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</si>
  <si>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</si>
  <si>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</si>
  <si>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</si>
  <si>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</si>
  <si>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</si>
  <si>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</si>
  <si>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</si>
  <si>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</si>
  <si>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</si>
  <si>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</si>
  <si>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</si>
  <si>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</si>
  <si>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</si>
  <si>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</si>
  <si>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</si>
  <si>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</si>
  <si>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</si>
  <si>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</si>
  <si>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</si>
  <si>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</si>
  <si>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</si>
  <si>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</si>
  <si>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</si>
  <si>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</si>
  <si>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</si>
  <si>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</si>
  <si>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</si>
  <si>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</si>
  <si>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</si>
  <si>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</si>
  <si>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</si>
  <si>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</si>
  <si>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</si>
  <si>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</si>
  <si>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</si>
  <si>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</si>
  <si>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</si>
  <si>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</si>
  <si>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</si>
  <si>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</si>
  <si>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</si>
  <si>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</si>
  <si>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</si>
  <si>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</si>
  <si>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</si>
  <si>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</si>
  <si>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</si>
  <si>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</si>
  <si>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</si>
  <si>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</si>
  <si>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</si>
  <si>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</si>
  <si>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</si>
  <si>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</si>
  <si>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</si>
  <si>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</si>
  <si>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</si>
  <si>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</si>
  <si>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</si>
  <si>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</si>
  <si>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</si>
  <si>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</si>
  <si>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</si>
  <si>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</si>
  <si>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</si>
  <si>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</si>
  <si>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</si>
  <si>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</si>
  <si>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</si>
  <si>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</si>
  <si>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</si>
  <si>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</si>
  <si>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</si>
  <si>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</si>
  <si>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</si>
  <si>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</si>
  <si>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</si>
  <si>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</si>
  <si>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</si>
  <si>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</si>
  <si>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</si>
  <si>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</si>
  <si>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</si>
  <si>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</si>
  <si>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</si>
  <si>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</si>
  <si>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</si>
  <si>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</si>
  <si>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</si>
  <si>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</si>
  <si>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</si>
  <si>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</si>
  <si>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</si>
  <si>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</si>
  <si>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</si>
  <si>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</si>
  <si>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</si>
  <si>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</si>
  <si>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</si>
  <si>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</si>
  <si>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</si>
  <si>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</si>
  <si>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</si>
  <si>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</si>
  <si>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</si>
  <si>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</si>
  <si>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</si>
  <si>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</si>
  <si>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</si>
  <si>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</si>
  <si>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</si>
  <si>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</si>
  <si>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</si>
  <si>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</si>
  <si>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</si>
  <si>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</si>
  <si>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</si>
  <si>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</si>
  <si>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</si>
  <si>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</si>
  <si>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</si>
  <si>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</si>
  <si>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</si>
  <si>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</si>
  <si>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</si>
  <si>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</si>
  <si>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</si>
  <si>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</si>
  <si>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</si>
  <si>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</si>
  <si>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</si>
  <si>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</si>
  <si>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</si>
  <si>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</si>
  <si>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</si>
  <si>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</si>
  <si>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</si>
  <si>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</si>
  <si>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</si>
  <si>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</si>
  <si>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</si>
  <si>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</si>
  <si>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</si>
  <si>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</si>
  <si>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</si>
  <si>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</si>
  <si>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</si>
  <si>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</si>
  <si>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</si>
  <si>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</si>
  <si>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</si>
  <si>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</si>
  <si>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</si>
  <si>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</si>
  <si>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</si>
  <si>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</si>
  <si>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</si>
  <si>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</si>
  <si>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</si>
  <si>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</si>
  <si>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</si>
  <si>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</si>
  <si>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</si>
  <si>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</si>
  <si>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</si>
  <si>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</si>
  <si>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</si>
  <si>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</si>
  <si>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</si>
  <si>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</si>
  <si>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</si>
  <si>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</si>
  <si>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</si>
  <si>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</si>
  <si>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</si>
  <si>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</si>
  <si>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</si>
  <si>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</si>
  <si>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</si>
  <si>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</si>
  <si>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</si>
  <si>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</si>
  <si>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</si>
  <si>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</si>
  <si>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</si>
  <si>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</si>
  <si>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</si>
  <si>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</si>
  <si>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</si>
  <si>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</si>
  <si>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</si>
  <si>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</si>
  <si>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</si>
  <si>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</si>
  <si>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</si>
  <si>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</si>
  <si>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</si>
  <si>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</si>
  <si>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</si>
  <si>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</si>
  <si>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</si>
  <si>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</si>
  <si>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</si>
  <si>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</si>
  <si>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</si>
  <si>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</si>
  <si>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</si>
  <si>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</si>
  <si>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</si>
  <si>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</si>
  <si>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</si>
  <si>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</si>
  <si>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</si>
  <si>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</si>
  <si>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</si>
  <si>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</si>
  <si>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</si>
  <si>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</si>
  <si>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</si>
  <si>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</si>
  <si>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</si>
  <si>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</si>
  <si>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</si>
  <si>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</si>
  <si>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</si>
  <si>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</si>
  <si>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</si>
  <si>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</si>
  <si>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</si>
  <si>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</si>
  <si>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</si>
  <si>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</si>
  <si>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</si>
  <si>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</si>
  <si>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</si>
  <si>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</si>
  <si>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</si>
  <si>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</si>
  <si>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</si>
  <si>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</si>
  <si>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</si>
  <si>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</si>
  <si>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</si>
  <si>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</si>
  <si>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</si>
  <si>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</si>
  <si>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</si>
  <si>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</si>
  <si>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</si>
  <si>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</si>
  <si>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</si>
  <si>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</si>
  <si>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</si>
  <si>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</si>
  <si>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</si>
  <si>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</si>
  <si>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</si>
  <si>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</si>
  <si>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</si>
  <si>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</si>
  <si>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</si>
  <si>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</si>
  <si>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</si>
  <si>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</si>
  <si>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</si>
  <si>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</si>
  <si>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</si>
  <si>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</si>
  <si>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</si>
  <si>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</si>
  <si>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</si>
  <si>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</si>
  <si>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</si>
  <si>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</si>
  <si>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</si>
  <si>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</si>
  <si>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</si>
  <si>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</si>
  <si>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</si>
  <si>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</si>
  <si>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</si>
  <si>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</si>
  <si>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</si>
  <si>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</si>
  <si>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</si>
  <si>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</si>
  <si>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</si>
  <si>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</si>
  <si>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</si>
  <si>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</si>
  <si>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</si>
  <si>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</si>
  <si>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</si>
  <si>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</si>
  <si>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</si>
  <si>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</si>
  <si>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</si>
  <si>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</si>
  <si>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</si>
  <si>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</si>
  <si>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</si>
  <si>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</si>
  <si>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</si>
  <si>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</si>
  <si>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</si>
  <si>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</si>
  <si>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</si>
  <si>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</si>
  <si>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</si>
  <si>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</si>
  <si>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</si>
  <si>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</si>
  <si>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</si>
  <si>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</si>
  <si>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</si>
  <si>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</si>
  <si>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</si>
  <si>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</si>
  <si>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</si>
  <si>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</si>
  <si>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</si>
  <si>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</si>
  <si>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</si>
  <si>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</si>
  <si>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</si>
  <si>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</si>
  <si>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</si>
  <si>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</si>
  <si>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</si>
  <si>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</si>
  <si>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</si>
  <si>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</si>
  <si>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</si>
  <si>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</si>
  <si>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</si>
  <si>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</si>
  <si>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</si>
  <si>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</si>
  <si>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</si>
  <si>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</si>
  <si>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</si>
  <si>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</si>
  <si>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</si>
  <si>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</si>
  <si>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</si>
  <si>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</si>
  <si>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</si>
  <si>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</si>
  <si>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</si>
  <si>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</si>
  <si>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</si>
  <si>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</si>
  <si>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</si>
  <si>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</si>
  <si>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</si>
  <si>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</si>
  <si>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</si>
  <si>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</si>
  <si>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</si>
  <si>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</si>
  <si>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</si>
  <si>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</si>
  <si>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</si>
  <si>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</si>
  <si>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</si>
  <si>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</si>
  <si>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</si>
  <si>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</si>
  <si>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</si>
  <si>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</si>
  <si>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</si>
  <si>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</si>
  <si>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</si>
  <si>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</si>
  <si>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</si>
  <si>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</si>
  <si>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</si>
  <si>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</si>
  <si>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</si>
  <si>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</si>
  <si>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</si>
  <si>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</si>
  <si>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</si>
  <si>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</si>
  <si>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</si>
  <si>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</si>
  <si>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</si>
  <si>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</si>
  <si>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</si>
  <si>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</si>
  <si>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</si>
  <si>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</si>
  <si>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</si>
  <si>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</si>
  <si>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</si>
  <si>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</si>
  <si>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</si>
  <si>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</si>
  <si>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</si>
  <si>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</si>
  <si>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</si>
  <si>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</si>
  <si>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</si>
  <si>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</si>
  <si>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</si>
  <si>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</si>
  <si>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</si>
  <si>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</si>
  <si>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</si>
  <si>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</si>
  <si>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</si>
  <si>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</si>
  <si>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</si>
  <si>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</si>
  <si>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</si>
  <si>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</si>
  <si>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</si>
  <si>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</si>
  <si>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</si>
  <si>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</si>
  <si>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</si>
  <si>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</si>
  <si>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</si>
  <si>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</si>
  <si>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</si>
  <si>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</si>
  <si>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</si>
  <si>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</si>
  <si>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</si>
  <si>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</si>
  <si>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</si>
  <si>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</si>
  <si>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</si>
  <si>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</si>
  <si>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</si>
  <si>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</si>
  <si>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</si>
  <si>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</si>
  <si>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</si>
  <si>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</si>
  <si>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</si>
  <si>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</si>
  <si>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</si>
  <si>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</si>
  <si>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</si>
  <si>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</si>
  <si>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</si>
  <si>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</si>
  <si>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</si>
  <si>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</si>
  <si>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</si>
  <si>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</si>
  <si>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</si>
  <si>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</si>
  <si>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</si>
  <si>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</si>
  <si>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</si>
  <si>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</si>
  <si>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</si>
  <si>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</si>
  <si>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</si>
  <si>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</si>
  <si>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</si>
  <si>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</si>
  <si>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</si>
  <si>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</si>
  <si>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</si>
  <si>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</si>
  <si>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</si>
  <si>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</si>
  <si>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</si>
  <si>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</si>
  <si>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</si>
  <si>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</si>
  <si>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</si>
  <si>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</si>
  <si>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</si>
  <si>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</si>
  <si>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</si>
  <si>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</si>
  <si>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</si>
  <si>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</si>
  <si>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</si>
  <si>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</si>
  <si>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</si>
  <si>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</si>
  <si>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</si>
  <si>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</si>
  <si>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</si>
  <si>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</si>
  <si>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</si>
  <si>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</si>
  <si>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</si>
  <si>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</si>
  <si>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</si>
  <si>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</si>
  <si>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</si>
  <si>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</si>
  <si>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</si>
  <si>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</si>
  <si>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</si>
  <si>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</si>
  <si>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</si>
  <si>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</si>
  <si>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</si>
  <si>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</si>
  <si>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</si>
  <si>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</si>
  <si>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</si>
  <si>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</si>
  <si>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</si>
  <si>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</si>
  <si>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</si>
  <si>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</si>
  <si>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</si>
  <si>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</si>
  <si>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</si>
  <si>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</si>
  <si>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</si>
  <si>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</si>
  <si>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</si>
  <si>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</si>
  <si>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</si>
  <si>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</si>
  <si>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</si>
  <si>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</si>
  <si>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</si>
  <si>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</si>
  <si>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</si>
  <si>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</si>
  <si>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</si>
  <si>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</si>
  <si>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</si>
  <si>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</si>
  <si>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</si>
  <si>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</si>
  <si>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</si>
  <si>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</si>
  <si>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</si>
  <si>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</si>
  <si>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</si>
  <si>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</si>
  <si>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</si>
  <si>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</si>
  <si>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</si>
  <si>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</si>
  <si>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</si>
  <si>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</si>
  <si>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</si>
  <si>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</si>
  <si>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</si>
  <si>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</si>
  <si>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</si>
  <si>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</si>
  <si>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</si>
  <si>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</si>
  <si>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</si>
  <si>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</si>
  <si>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</si>
  <si>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</si>
  <si>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</si>
  <si>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</si>
  <si>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</si>
  <si>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</si>
  <si>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</si>
  <si>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</si>
  <si>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</si>
  <si>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</si>
  <si>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</si>
  <si>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</si>
  <si>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</si>
  <si>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</si>
  <si>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</si>
  <si>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</si>
  <si>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</si>
  <si>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</si>
  <si>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</si>
  <si>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</si>
  <si>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</si>
  <si>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</si>
  <si>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</si>
  <si>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</si>
  <si>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</si>
  <si>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</si>
  <si>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</si>
  <si>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</si>
  <si>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</si>
  <si>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</si>
  <si>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</si>
  <si>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</si>
  <si>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</si>
  <si>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</si>
  <si>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</si>
  <si>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</si>
  <si>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</si>
  <si>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</si>
  <si>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</si>
  <si>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</si>
  <si>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</si>
  <si>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</si>
  <si>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</si>
  <si>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</si>
  <si>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</si>
  <si>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</si>
  <si>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</si>
  <si>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</si>
  <si>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</si>
  <si>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</si>
  <si>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</si>
  <si>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</si>
  <si>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</si>
  <si>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</si>
  <si>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</si>
  <si>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</si>
  <si>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</si>
  <si>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</si>
  <si>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</si>
  <si>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</si>
  <si>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</si>
  <si>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</si>
  <si>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</si>
  <si>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</si>
  <si>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</si>
  <si>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</si>
  <si>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</si>
  <si>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</si>
  <si>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</si>
  <si>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</si>
  <si>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</si>
  <si>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</si>
  <si>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</si>
  <si>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</si>
  <si>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</si>
  <si>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</si>
  <si>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</si>
  <si>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</si>
  <si>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</si>
  <si>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</si>
  <si>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</si>
  <si>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</si>
  <si>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</si>
  <si>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</si>
  <si>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</si>
  <si>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</si>
  <si>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</si>
  <si>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</si>
  <si>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</si>
  <si>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</si>
  <si>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</si>
  <si>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</si>
  <si>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</si>
  <si>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</si>
  <si>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</si>
  <si>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</si>
  <si>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</si>
  <si>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</si>
  <si>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</si>
  <si>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</si>
  <si>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</si>
  <si>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</si>
  <si>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</si>
  <si>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</si>
  <si>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</si>
  <si>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</si>
  <si>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</si>
  <si>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</si>
  <si>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</si>
  <si>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</si>
  <si>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</si>
  <si>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</si>
  <si>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</si>
  <si>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</si>
  <si>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</si>
  <si>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</si>
  <si>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</si>
  <si>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</si>
  <si>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</si>
  <si>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</si>
  <si>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</si>
  <si>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</si>
  <si>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</si>
  <si>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</si>
  <si>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</si>
  <si>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</si>
  <si>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</si>
  <si>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</si>
  <si>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</si>
  <si>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</si>
  <si>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</si>
  <si>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</si>
  <si>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</si>
  <si>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</si>
  <si>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</si>
  <si>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</si>
  <si>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</si>
  <si>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</si>
  <si>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</si>
  <si>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</si>
  <si>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</si>
  <si>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</si>
  <si>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</si>
  <si>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</si>
  <si>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</si>
  <si>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</si>
  <si>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</si>
  <si>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</si>
  <si>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</si>
  <si>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</si>
  <si>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</si>
  <si>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</si>
  <si>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</si>
  <si>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</si>
  <si>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</si>
  <si>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</si>
  <si>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</si>
  <si>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</si>
  <si>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</si>
  <si>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</si>
  <si>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</si>
  <si>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</si>
  <si>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</si>
  <si>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</si>
  <si>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</si>
  <si>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</si>
  <si>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</si>
  <si>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</si>
  <si>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</si>
  <si>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</si>
  <si>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</si>
  <si>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</si>
  <si>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</si>
  <si>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</si>
  <si>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</si>
  <si>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</si>
  <si>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</si>
  <si>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</si>
  <si>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</si>
  <si>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</si>
  <si>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</si>
  <si>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</si>
  <si>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</si>
  <si>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</si>
  <si>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</si>
  <si>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</si>
  <si>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</si>
  <si>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</si>
  <si>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</si>
  <si>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</si>
  <si>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</si>
  <si>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</si>
  <si>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</si>
  <si>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</si>
  <si>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</si>
  <si>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</si>
  <si>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</si>
  <si>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</si>
  <si>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</si>
  <si>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</si>
  <si>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</si>
  <si>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</si>
  <si>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</si>
  <si>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</si>
  <si>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</si>
  <si>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</si>
  <si>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</si>
  <si>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</si>
  <si>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</si>
  <si>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</si>
  <si>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</si>
  <si>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</si>
  <si>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</si>
  <si>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</si>
  <si>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</si>
  <si>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</si>
  <si>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</si>
  <si>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</si>
  <si>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</si>
  <si>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</si>
  <si>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</si>
  <si>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</si>
  <si>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</si>
  <si>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</si>
  <si>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</si>
  <si>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</si>
  <si>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</si>
  <si>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</si>
  <si>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</si>
  <si>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</si>
  <si>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</si>
  <si>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</si>
  <si>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</si>
  <si>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</si>
  <si>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</si>
  <si>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</si>
  <si>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</si>
  <si>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</si>
  <si>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</si>
  <si>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</si>
  <si>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</si>
  <si>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</si>
  <si>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</si>
  <si>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</si>
  <si>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</si>
  <si>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</si>
  <si>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</si>
  <si>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</si>
  <si>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</si>
  <si>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</si>
  <si>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</si>
  <si>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</si>
  <si>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</si>
  <si>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</si>
  <si>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</si>
  <si>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</si>
  <si>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</si>
  <si>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</si>
  <si>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</si>
  <si>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</si>
  <si>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</si>
  <si>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</si>
  <si>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</si>
  <si>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</si>
  <si>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</si>
  <si>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</si>
  <si>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</si>
  <si>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</si>
  <si>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</si>
  <si>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</si>
  <si>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</si>
  <si>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</si>
  <si>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</si>
  <si>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</si>
  <si>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</si>
  <si>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</si>
  <si>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</si>
  <si>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</si>
  <si>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</si>
  <si>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</si>
  <si>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</si>
  <si>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</si>
  <si>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</si>
  <si>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</si>
  <si>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</si>
  <si>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</si>
  <si>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</si>
  <si>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</si>
  <si>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</si>
  <si>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</si>
  <si>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</si>
  <si>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</si>
  <si>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</si>
  <si>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</si>
  <si>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</si>
  <si>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</si>
  <si>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</si>
  <si>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</si>
  <si>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</si>
  <si>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</si>
  <si>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</si>
  <si>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</si>
  <si>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</si>
  <si>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</si>
  <si>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</si>
  <si>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</si>
  <si>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</si>
  <si>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</si>
  <si>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</si>
  <si>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</si>
  <si>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</si>
  <si>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</si>
  <si>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</si>
  <si>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</si>
  <si>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</si>
  <si>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</si>
  <si>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</si>
  <si>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</si>
  <si>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</si>
  <si>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</si>
  <si>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</si>
  <si>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</si>
  <si>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</si>
  <si>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</si>
  <si>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</si>
  <si>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</si>
  <si>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</si>
  <si>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</si>
  <si>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</si>
  <si>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</si>
  <si>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</si>
  <si>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</si>
  <si>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</si>
  <si>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</si>
  <si>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</si>
  <si>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</si>
  <si>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</si>
  <si>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</si>
  <si>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</si>
  <si>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</si>
  <si>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</si>
  <si>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</si>
  <si>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</si>
  <si>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</si>
  <si>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</si>
  <si>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</si>
  <si>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</si>
  <si>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</si>
  <si>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</si>
  <si>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</si>
  <si>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</si>
  <si>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</si>
  <si>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</si>
  <si>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</si>
  <si>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</si>
  <si>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</si>
  <si>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</si>
  <si>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</si>
  <si>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</si>
  <si>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</si>
  <si>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</si>
  <si>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</si>
  <si>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</si>
  <si>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</si>
  <si>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</si>
  <si>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</si>
  <si>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</si>
  <si>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</si>
  <si>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</si>
  <si>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</si>
  <si>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</si>
  <si>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</si>
  <si>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</si>
  <si>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</si>
  <si>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</si>
  <si>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</si>
  <si>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</si>
  <si>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</si>
  <si>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</si>
  <si>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</si>
  <si>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</si>
  <si>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</si>
  <si>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</si>
  <si>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</si>
  <si>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</si>
  <si>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</si>
  <si>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</si>
  <si>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</si>
  <si>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</si>
  <si>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</si>
  <si>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</si>
  <si>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</si>
  <si>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</si>
  <si>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</si>
  <si>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</si>
  <si>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</si>
  <si>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</si>
  <si>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</si>
  <si>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</si>
  <si>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</si>
  <si>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</si>
  <si>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</si>
  <si>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</si>
  <si>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</si>
  <si>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</si>
  <si>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</si>
  <si>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</si>
  <si>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</si>
  <si>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</si>
  <si>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</si>
  <si>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</si>
  <si>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</si>
  <si>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</si>
  <si>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</si>
  <si>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</si>
  <si>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</si>
  <si>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</si>
  <si>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</si>
  <si>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</si>
  <si>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</si>
  <si>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</si>
  <si>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</si>
  <si>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</si>
  <si>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</si>
  <si>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</si>
  <si>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</si>
  <si>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</si>
  <si>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</si>
  <si>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</si>
  <si>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</si>
  <si>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</si>
  <si>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</si>
  <si>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</si>
  <si>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</si>
  <si>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</si>
  <si>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</si>
  <si>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</si>
  <si>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</si>
  <si>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</si>
  <si>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</si>
  <si>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</si>
  <si>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</si>
  <si>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</si>
  <si>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</si>
  <si>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</si>
  <si>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</si>
  <si>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</si>
  <si>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</si>
  <si>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</si>
  <si>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</si>
  <si>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</si>
  <si>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</si>
  <si>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</si>
  <si>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</si>
  <si>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</si>
  <si>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</si>
  <si>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</si>
  <si>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</si>
  <si>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</si>
  <si>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</si>
  <si>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</si>
  <si>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</si>
  <si>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</si>
  <si>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</si>
  <si>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</si>
  <si>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</si>
  <si>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</si>
  <si>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</si>
  <si>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</si>
  <si>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</si>
  <si>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</si>
  <si>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</si>
  <si>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</si>
  <si>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</si>
  <si>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</si>
  <si>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</si>
  <si>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</si>
  <si>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</si>
  <si>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</si>
  <si>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</si>
  <si>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</si>
  <si>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</si>
  <si>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</si>
  <si>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</si>
  <si>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</si>
  <si>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</si>
  <si>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</si>
  <si>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</si>
  <si>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</si>
  <si>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</si>
  <si>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</si>
  <si>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</si>
  <si>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</si>
  <si>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</si>
  <si>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</si>
  <si>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</si>
  <si>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</si>
  <si>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</si>
  <si>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</si>
  <si>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</si>
  <si>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</si>
  <si>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</si>
  <si>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</si>
  <si>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</si>
  <si>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</si>
  <si>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</si>
  <si>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</si>
  <si>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</si>
  <si>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</si>
  <si>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</si>
  <si>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</si>
  <si>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</si>
  <si>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</si>
  <si>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</si>
  <si>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</si>
  <si>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</si>
  <si>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</si>
  <si>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</si>
  <si>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</si>
  <si>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</si>
  <si>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</si>
  <si>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</si>
  <si>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</si>
  <si>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</si>
  <si>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</si>
  <si>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</si>
  <si>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</si>
  <si>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</si>
  <si>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</si>
  <si>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</si>
  <si>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</si>
  <si>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</si>
  <si>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</si>
  <si>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</si>
  <si>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</si>
  <si>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</si>
  <si>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</si>
  <si>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</si>
  <si>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</si>
  <si>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</si>
  <si>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</si>
  <si>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</si>
  <si>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</si>
  <si>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</si>
  <si>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</si>
  <si>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</si>
  <si>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</si>
  <si>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</si>
  <si>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</si>
  <si>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</si>
  <si>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</si>
  <si>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</si>
  <si>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</si>
  <si>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</si>
  <si>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</si>
  <si>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</si>
  <si>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</si>
  <si>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</si>
  <si>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</si>
  <si>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</si>
  <si>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</si>
  <si>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</si>
  <si>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</si>
  <si>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</si>
  <si>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</si>
  <si>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</si>
  <si>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</si>
  <si>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</si>
  <si>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</si>
  <si>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</si>
  <si>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</si>
  <si>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</si>
  <si>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</si>
  <si>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</si>
  <si>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</si>
  <si>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</si>
  <si>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</si>
  <si>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</si>
  <si>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</si>
  <si>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</si>
  <si>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</si>
  <si>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</si>
  <si>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</si>
  <si>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</si>
  <si>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</si>
  <si>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</si>
  <si>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</si>
  <si>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</si>
  <si>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</si>
  <si>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</si>
  <si>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</si>
  <si>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</si>
  <si>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</si>
  <si>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</si>
  <si>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</si>
  <si>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</si>
  <si>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</si>
  <si>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</si>
  <si>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</si>
  <si>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</si>
  <si>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</si>
  <si>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</si>
  <si>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</si>
  <si>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</si>
  <si>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</si>
  <si>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</si>
  <si>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</si>
  <si>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</si>
  <si>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</si>
  <si>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</si>
  <si>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</si>
  <si>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</si>
  <si>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</si>
  <si>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</si>
  <si>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</si>
  <si>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</si>
  <si>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</si>
  <si>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</si>
  <si>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</si>
  <si>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</si>
  <si>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</si>
  <si>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</si>
  <si>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</si>
  <si>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</si>
  <si>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</si>
  <si>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</si>
  <si>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</si>
  <si>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</si>
  <si>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</si>
  <si>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</si>
  <si>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</si>
  <si>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</si>
  <si>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</si>
  <si>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</si>
  <si>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</si>
  <si>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</si>
  <si>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</si>
  <si>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</si>
  <si>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</si>
  <si>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</si>
  <si>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</si>
  <si>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</si>
  <si>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</si>
  <si>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</si>
  <si>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</si>
  <si>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</si>
  <si>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</si>
  <si>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</si>
  <si>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</si>
  <si>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</si>
  <si>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</si>
  <si>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</si>
  <si>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</si>
  <si>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</si>
  <si>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</si>
  <si>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</si>
  <si>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</si>
  <si>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</si>
  <si>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</si>
  <si>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</si>
  <si>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</si>
  <si>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</si>
  <si>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</si>
  <si>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</si>
  <si>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</si>
  <si>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</si>
  <si>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</si>
  <si>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</si>
  <si>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</si>
  <si>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</si>
  <si>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</si>
  <si>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</si>
  <si>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</si>
  <si>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</si>
  <si>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</si>
  <si>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</si>
  <si>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</si>
  <si>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</si>
  <si>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</si>
  <si>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</si>
  <si>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</si>
  <si>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</si>
  <si>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</si>
  <si>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</si>
  <si>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</si>
  <si>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</si>
  <si>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</si>
  <si>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</si>
  <si>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</si>
  <si>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</si>
  <si>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</si>
  <si>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</si>
  <si>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</si>
  <si>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</si>
  <si>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</si>
  <si>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</si>
  <si>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</si>
  <si>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</si>
  <si>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</si>
  <si>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</si>
  <si>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</si>
  <si>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</si>
  <si>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</si>
  <si>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</si>
  <si>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</si>
  <si>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</si>
  <si>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</si>
  <si>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</si>
  <si>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</si>
  <si>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</si>
  <si>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</si>
  <si>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</si>
  <si>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</si>
  <si>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</si>
  <si>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</si>
  <si>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</si>
  <si>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</si>
  <si>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</si>
  <si>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</si>
  <si>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</si>
  <si>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</si>
  <si>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</si>
  <si>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</si>
  <si>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</si>
  <si>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</si>
  <si>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</si>
  <si>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</si>
  <si>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</si>
  <si>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</si>
  <si>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</si>
  <si>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</si>
  <si>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</si>
  <si>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</si>
  <si>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</si>
  <si>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</si>
  <si>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</si>
  <si>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</si>
  <si>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</si>
  <si>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</si>
  <si>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</si>
  <si>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</si>
  <si>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</si>
  <si>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</si>
  <si>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</si>
  <si>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</si>
  <si>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</si>
  <si>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</si>
  <si>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</si>
  <si>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</si>
  <si>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</si>
  <si>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</si>
  <si>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</si>
  <si>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</si>
  <si>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</si>
  <si>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</si>
  <si>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</si>
  <si>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</si>
  <si>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</si>
  <si>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</si>
  <si>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</si>
  <si>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</si>
  <si>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</si>
  <si>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</si>
  <si>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</si>
  <si>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</si>
  <si>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</si>
  <si>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</si>
  <si>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</si>
  <si>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</si>
  <si>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</si>
  <si>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</si>
  <si>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</si>
  <si>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</si>
  <si>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</si>
  <si>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</si>
  <si>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</si>
  <si>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</si>
  <si>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</si>
  <si>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</si>
  <si>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</si>
  <si>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</si>
  <si>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</si>
  <si>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</si>
  <si>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</si>
  <si>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</si>
  <si>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</si>
  <si>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</si>
  <si>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</si>
  <si>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</si>
  <si>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</si>
  <si>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</si>
  <si>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</si>
  <si>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</si>
  <si>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</si>
  <si>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</si>
  <si>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</si>
  <si>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</si>
  <si>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</si>
  <si>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</si>
  <si>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</si>
  <si>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</si>
  <si>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</si>
  <si>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</si>
  <si>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</si>
  <si>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</si>
  <si>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</si>
  <si>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</si>
  <si>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</si>
  <si>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</si>
  <si>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</si>
  <si>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</si>
  <si>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</si>
  <si>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</si>
  <si>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</si>
  <si>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</si>
  <si>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</si>
  <si>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</si>
  <si>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</si>
  <si>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</si>
  <si>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</si>
  <si>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</si>
  <si>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</si>
  <si>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</si>
  <si>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</si>
  <si>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</si>
  <si>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</si>
  <si>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</si>
  <si>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</si>
  <si>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</si>
  <si>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</si>
  <si>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</si>
  <si>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</si>
  <si>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</si>
  <si>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</si>
  <si>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</si>
  <si>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</si>
  <si>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</si>
  <si>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</si>
  <si>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</si>
  <si>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</si>
  <si>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</si>
  <si>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</si>
  <si>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</si>
  <si>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</si>
  <si>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</si>
  <si>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</si>
  <si>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</si>
  <si>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</si>
  <si>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</si>
  <si>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</si>
  <si>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</si>
  <si>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</si>
  <si>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</si>
  <si>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</si>
  <si>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</si>
  <si>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</si>
  <si>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</si>
  <si>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</si>
  <si>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</si>
  <si>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</si>
  <si>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</si>
  <si>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</si>
  <si>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</si>
  <si>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</si>
  <si>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</si>
  <si>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</si>
  <si>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</si>
  <si>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</si>
  <si>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</si>
  <si>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</si>
  <si>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</si>
  <si>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</si>
  <si>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</si>
  <si>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</si>
  <si>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</si>
  <si>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</si>
  <si>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</si>
  <si>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</si>
  <si>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</si>
  <si>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</si>
  <si>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</si>
  <si>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</si>
  <si>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</si>
  <si>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</si>
  <si>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</si>
  <si>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</si>
  <si>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</si>
  <si>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</si>
  <si>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</si>
  <si>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</si>
  <si>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</si>
  <si>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</si>
  <si>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</si>
  <si>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</si>
  <si>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</si>
  <si>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</si>
  <si>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</si>
  <si>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</si>
  <si>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</si>
  <si>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</si>
  <si>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</si>
  <si>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</si>
  <si>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</si>
  <si>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</si>
  <si>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</si>
  <si>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</si>
  <si>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</si>
  <si>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</si>
  <si>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</si>
  <si>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</si>
  <si>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</si>
  <si>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</si>
  <si>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</si>
  <si>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</si>
  <si>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</si>
  <si>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</si>
  <si>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</si>
  <si>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</si>
  <si>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</si>
  <si>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</si>
  <si>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</si>
  <si>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</si>
  <si>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</si>
  <si>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</si>
  <si>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</si>
  <si>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</si>
  <si>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</si>
  <si>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</si>
  <si>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</si>
  <si>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</si>
  <si>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</si>
  <si>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</si>
  <si>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</si>
  <si>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</si>
  <si>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</si>
  <si>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</si>
  <si>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</si>
  <si>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</si>
  <si>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</si>
  <si>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</si>
  <si>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</si>
  <si>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</si>
  <si>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</si>
  <si>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</si>
  <si>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</si>
  <si>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</si>
  <si>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</si>
  <si>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</si>
  <si>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</si>
  <si>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</si>
  <si>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</si>
  <si>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</si>
  <si>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</si>
  <si>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</si>
  <si>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</si>
  <si>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</si>
  <si>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</si>
  <si>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</si>
  <si>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</si>
  <si>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</si>
  <si>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</si>
  <si>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</si>
  <si>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</si>
  <si>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</si>
  <si>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</si>
  <si>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</si>
  <si>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</si>
  <si>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</si>
  <si>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</si>
  <si>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</si>
  <si>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</si>
  <si>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</si>
  <si>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</si>
  <si>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</si>
  <si>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</si>
  <si>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</si>
  <si>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</si>
  <si>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</si>
  <si>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</si>
  <si>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</si>
  <si>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</si>
  <si>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</si>
  <si>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</si>
  <si>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</si>
  <si>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</si>
  <si>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</si>
  <si>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</si>
  <si>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</si>
  <si>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</si>
  <si>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</si>
  <si>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</si>
  <si>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</si>
  <si>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</si>
  <si>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</si>
  <si>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</si>
  <si>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</si>
  <si>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</si>
  <si>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</si>
  <si>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</si>
  <si>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</si>
  <si>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</si>
  <si>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</si>
  <si>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</si>
  <si>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</si>
  <si>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</si>
  <si>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</si>
  <si>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</si>
  <si>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</si>
  <si>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</si>
  <si>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</si>
  <si>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</si>
  <si>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</si>
  <si>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</si>
  <si>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</si>
  <si>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</si>
  <si>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</si>
  <si>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</si>
  <si>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</si>
  <si>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</si>
  <si>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</si>
  <si>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</si>
  <si>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</si>
  <si>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</si>
  <si>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</si>
  <si>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</si>
  <si>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</si>
  <si>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</si>
  <si>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</si>
  <si>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</si>
  <si>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</si>
  <si>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</si>
  <si>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</si>
  <si>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</si>
  <si>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</si>
  <si>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</si>
  <si>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</si>
  <si>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</si>
  <si>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</si>
  <si>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</si>
  <si>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</si>
  <si>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</si>
  <si>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</si>
  <si>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</si>
  <si>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</si>
  <si>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</si>
  <si>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</si>
  <si>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</si>
  <si>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</si>
  <si>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</si>
  <si>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</si>
  <si>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</si>
  <si>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</si>
  <si>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</si>
  <si>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</si>
  <si>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</si>
  <si>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</si>
  <si>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</si>
  <si>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</si>
  <si>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</si>
  <si>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</si>
  <si>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</si>
  <si>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</si>
  <si>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</si>
  <si>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</si>
  <si>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</si>
  <si>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</si>
  <si>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</si>
  <si>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</si>
  <si>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</si>
  <si>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</si>
  <si>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</si>
  <si>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</si>
  <si>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</si>
  <si>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</si>
  <si>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</si>
  <si>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</si>
  <si>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</si>
  <si>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</si>
  <si>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</si>
  <si>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</si>
  <si>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</si>
  <si>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</si>
  <si>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</si>
  <si>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</si>
  <si>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</si>
  <si>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</si>
  <si>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</si>
  <si>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</si>
  <si>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</si>
  <si>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</si>
  <si>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</si>
  <si>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</si>
  <si>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</si>
  <si>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</si>
  <si>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</si>
  <si>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</si>
  <si>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</si>
  <si>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</si>
  <si>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</si>
  <si>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</si>
  <si>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</si>
  <si>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</si>
  <si>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</si>
  <si>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</si>
  <si>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</si>
  <si>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</si>
  <si>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</si>
  <si>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</si>
  <si>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</si>
  <si>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</si>
  <si>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</si>
  <si>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</si>
  <si>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</si>
  <si>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</si>
  <si>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</si>
  <si>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</si>
  <si>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</si>
  <si>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</si>
  <si>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</si>
  <si>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</si>
  <si>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</si>
  <si>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</si>
  <si>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</si>
  <si>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</si>
  <si>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</si>
  <si>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</si>
  <si>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</si>
  <si>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</si>
  <si>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</si>
  <si>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</si>
  <si>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</si>
  <si>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</si>
  <si>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</si>
  <si>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</si>
  <si>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</si>
  <si>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</si>
  <si>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</si>
  <si>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</si>
  <si>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</si>
  <si>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</si>
  <si>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</si>
  <si>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</si>
  <si>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</si>
  <si>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</si>
  <si>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</si>
  <si>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</si>
  <si>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</si>
  <si>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</si>
  <si>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</si>
  <si>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</si>
  <si>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</si>
  <si>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</si>
  <si>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</si>
  <si>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</si>
  <si>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</si>
  <si>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</si>
  <si>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</si>
  <si>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</si>
  <si>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</si>
  <si>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</si>
  <si>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</si>
  <si>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</si>
  <si>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</si>
  <si>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</si>
  <si>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</si>
  <si>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</si>
  <si>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</si>
  <si>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</si>
  <si>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</si>
  <si>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</si>
  <si>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</si>
  <si>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</si>
  <si>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</si>
  <si>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</si>
  <si>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</si>
  <si>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</si>
  <si>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</si>
  <si>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</si>
  <si>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</si>
  <si>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</si>
  <si>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</si>
  <si>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</si>
  <si>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</si>
  <si>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</si>
  <si>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</si>
  <si>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</si>
  <si>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</si>
  <si>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</si>
  <si>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</si>
  <si>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</si>
  <si>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</si>
  <si>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</si>
  <si>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</si>
  <si>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</si>
  <si>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</si>
  <si>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</si>
  <si>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</si>
  <si>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</si>
  <si>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</si>
  <si>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</si>
  <si>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</si>
  <si>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</si>
  <si>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</si>
  <si>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</si>
  <si>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</si>
  <si>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</si>
  <si>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</si>
  <si>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</si>
  <si>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</si>
  <si>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</si>
  <si>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</si>
  <si>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</si>
  <si>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</si>
  <si>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</si>
  <si>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</si>
  <si>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</si>
  <si>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</si>
  <si>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</si>
  <si>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</si>
  <si>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</si>
  <si>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</si>
  <si>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</si>
  <si>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</si>
  <si>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</si>
  <si>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</si>
  <si>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</si>
  <si>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</si>
  <si>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</si>
  <si>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</si>
  <si>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</si>
  <si>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</si>
  <si>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</si>
  <si>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</si>
  <si>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</si>
  <si>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</si>
  <si>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</si>
  <si>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</si>
  <si>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</si>
  <si>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</si>
  <si>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</si>
  <si>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</si>
  <si>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</si>
  <si>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</si>
  <si>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</si>
  <si>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</si>
  <si>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</si>
  <si>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</si>
  <si>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</si>
  <si>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</si>
  <si>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</si>
  <si>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</si>
  <si>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</si>
  <si>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</si>
  <si>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</si>
  <si>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</si>
  <si>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</si>
  <si>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</si>
  <si>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</si>
  <si>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</si>
  <si>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</si>
  <si>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</si>
  <si>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</si>
  <si>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</si>
  <si>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</si>
  <si>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</si>
  <si>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</si>
  <si>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</si>
  <si>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</si>
  <si>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</si>
  <si>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</si>
  <si>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</si>
  <si>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</si>
  <si>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</si>
  <si>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</si>
  <si>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</si>
  <si>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</si>
  <si>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</si>
  <si>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</si>
  <si>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</si>
  <si>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</si>
  <si>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</si>
  <si>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</si>
  <si>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</si>
  <si>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</si>
  <si>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</si>
  <si>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</si>
  <si>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</si>
  <si>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</si>
  <si>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</si>
  <si>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</si>
  <si>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</si>
  <si>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</si>
  <si>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</si>
  <si>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</si>
  <si>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</si>
  <si>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</si>
  <si>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</si>
  <si>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</si>
  <si>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</si>
  <si>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</si>
  <si>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</si>
  <si>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</si>
  <si>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</si>
  <si>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</si>
  <si>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</si>
  <si>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</si>
  <si>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</si>
  <si>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</si>
  <si>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</si>
  <si>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</si>
  <si>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</si>
  <si>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</si>
  <si>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</si>
  <si>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</si>
  <si>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</si>
  <si>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</si>
  <si>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</si>
  <si>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</si>
  <si>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</si>
  <si>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</si>
  <si>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</si>
  <si>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</si>
  <si>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</si>
  <si>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</si>
  <si>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</si>
  <si>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</si>
  <si>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</si>
  <si>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</si>
  <si>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</si>
  <si>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</si>
  <si>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</si>
  <si>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</si>
  <si>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</si>
  <si>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</si>
  <si>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</si>
  <si>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</si>
  <si>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</si>
  <si>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</si>
  <si>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</si>
  <si>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</si>
  <si>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</si>
  <si>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</si>
  <si>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</si>
  <si>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</si>
  <si>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</si>
  <si>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</si>
  <si>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</si>
  <si>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</si>
  <si>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</si>
  <si>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</si>
  <si>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</si>
  <si>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</si>
  <si>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</si>
  <si>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</si>
  <si>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</si>
  <si>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</si>
  <si>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</si>
  <si>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</si>
  <si>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</si>
  <si>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</si>
  <si>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</si>
  <si>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</si>
  <si>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</si>
  <si>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</si>
  <si>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</si>
  <si>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</si>
  <si>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</si>
  <si>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</si>
  <si>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</si>
  <si>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</si>
  <si>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</si>
  <si>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</si>
  <si>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</si>
  <si>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</si>
  <si>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</si>
  <si>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</si>
  <si>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</si>
  <si>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</si>
  <si>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</si>
  <si>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</si>
  <si>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</si>
  <si>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</si>
  <si>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</si>
  <si>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</si>
  <si>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</si>
  <si>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</si>
  <si>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</si>
  <si>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</si>
  <si>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</si>
  <si>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</si>
  <si>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</si>
  <si>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</si>
  <si>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</si>
  <si>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</si>
  <si>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</si>
  <si>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</si>
  <si>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</si>
  <si>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</si>
  <si>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</si>
  <si>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</si>
  <si>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</si>
  <si>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</si>
  <si>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</si>
  <si>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</si>
  <si>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</si>
  <si>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</si>
  <si>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</si>
  <si>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</si>
  <si>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</si>
  <si>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</si>
  <si>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</si>
  <si>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</si>
  <si>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</si>
  <si>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</si>
  <si>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</si>
  <si>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</si>
  <si>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</si>
  <si>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</si>
  <si>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</si>
  <si>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</si>
  <si>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</si>
  <si>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</si>
  <si>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</si>
  <si>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</si>
  <si>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</si>
  <si>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</si>
  <si>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</si>
  <si>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</si>
  <si>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</si>
  <si>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</si>
  <si>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</si>
  <si>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</si>
  <si>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</si>
  <si>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</si>
  <si>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</si>
  <si>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</si>
  <si>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</si>
  <si>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</si>
  <si>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</si>
  <si>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</si>
  <si>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</si>
  <si>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</si>
  <si>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</si>
  <si>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</si>
  <si>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</si>
  <si>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</si>
  <si>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</si>
  <si>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</si>
  <si>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</si>
  <si>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</si>
  <si>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</si>
  <si>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</si>
  <si>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</si>
  <si>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</si>
  <si>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</si>
  <si>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</si>
  <si>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</si>
  <si>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</si>
  <si>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</si>
  <si>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</si>
  <si>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</si>
  <si>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</si>
  <si>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</si>
  <si>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</si>
  <si>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</si>
  <si>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</si>
  <si>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</si>
  <si>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</si>
  <si>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</si>
  <si>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</si>
  <si>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</si>
  <si>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</si>
  <si>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</si>
  <si>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</si>
  <si>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</si>
  <si>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</si>
  <si>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</si>
  <si>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</si>
  <si>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</si>
  <si>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</si>
  <si>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</si>
  <si>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</si>
  <si>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</si>
  <si>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</si>
  <si>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</si>
  <si>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</si>
  <si>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</si>
  <si>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</si>
  <si>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</si>
  <si>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</si>
  <si>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</si>
  <si>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</si>
  <si>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</si>
  <si>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</si>
  <si>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</si>
  <si>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</si>
  <si>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</si>
  <si>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</si>
  <si>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</si>
  <si>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</si>
  <si>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</si>
  <si>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</si>
  <si>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</si>
  <si>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</si>
  <si>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</si>
  <si>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</si>
  <si>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</si>
  <si>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</si>
  <si>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</si>
  <si>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</si>
  <si>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</si>
  <si>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</si>
  <si>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</si>
  <si>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</si>
  <si>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</si>
  <si>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</si>
  <si>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</si>
  <si>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</si>
  <si>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</si>
  <si>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</si>
  <si>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</si>
  <si>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</si>
  <si>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</si>
  <si>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</si>
  <si>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</si>
  <si>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</si>
  <si>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</si>
  <si>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</si>
  <si>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</si>
  <si>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</si>
  <si>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</si>
  <si>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</si>
  <si>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</si>
  <si>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</si>
  <si>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</si>
  <si>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</si>
  <si>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</si>
  <si>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</si>
  <si>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</si>
  <si>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</si>
  <si>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</si>
  <si>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</si>
  <si>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</si>
  <si>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</si>
  <si>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</si>
  <si>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</si>
  <si>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</si>
  <si>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</si>
  <si>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</si>
  <si>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</si>
  <si>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</si>
  <si>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</si>
  <si>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</si>
  <si>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</si>
  <si>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</si>
  <si>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</si>
  <si>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</si>
  <si>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</si>
  <si>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</si>
  <si>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</si>
  <si>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</si>
  <si>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</si>
  <si>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</si>
  <si>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</si>
  <si>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</si>
  <si>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</si>
  <si>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</si>
  <si>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</si>
  <si>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</si>
  <si>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</si>
  <si>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</si>
  <si>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</si>
  <si>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</si>
  <si>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</si>
  <si>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</si>
  <si>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</si>
  <si>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</si>
  <si>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</si>
  <si>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</si>
  <si>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</si>
  <si>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</si>
  <si>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</si>
  <si>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</si>
  <si>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</si>
  <si>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</si>
  <si>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</si>
  <si>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</si>
  <si>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</si>
  <si>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</si>
  <si>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</si>
  <si>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</si>
  <si>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</si>
  <si>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</si>
  <si>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</si>
  <si>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</si>
  <si>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</si>
  <si>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</si>
  <si>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</si>
  <si>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</si>
  <si>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</si>
  <si>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</si>
  <si>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</si>
  <si>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</si>
  <si>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</si>
  <si>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</si>
  <si>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</si>
  <si>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</si>
  <si>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</si>
  <si>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</si>
  <si>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</si>
  <si>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</si>
  <si>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</si>
  <si>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</si>
  <si>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</si>
  <si>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</si>
  <si>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</si>
  <si>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</si>
  <si>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</si>
  <si>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</si>
  <si>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</si>
  <si>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</si>
  <si>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</si>
  <si>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</si>
  <si>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</si>
  <si>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</si>
  <si>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</si>
  <si>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</si>
  <si>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</si>
  <si>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</si>
  <si>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</si>
  <si>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</si>
  <si>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</si>
  <si>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</si>
  <si>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</si>
  <si>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</si>
  <si>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</si>
  <si>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</si>
  <si>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</si>
  <si>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</si>
  <si>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</si>
  <si>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</si>
  <si>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</si>
  <si>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</si>
  <si>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</si>
  <si>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</si>
  <si>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</si>
  <si>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</si>
  <si>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</si>
  <si>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</si>
  <si>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</si>
  <si>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</si>
  <si>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</si>
  <si>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</si>
  <si>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</si>
  <si>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</si>
  <si>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</si>
  <si>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</si>
  <si>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</si>
  <si>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</si>
  <si>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</si>
  <si>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</si>
  <si>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</si>
  <si>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</si>
  <si>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</si>
  <si>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</si>
  <si>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</si>
  <si>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</si>
  <si>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</si>
  <si>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</si>
  <si>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</si>
  <si>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</si>
  <si>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</si>
  <si>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</si>
  <si>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</si>
  <si>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</si>
  <si>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</si>
  <si>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</si>
  <si>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</si>
  <si>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</si>
  <si>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</si>
  <si>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</si>
  <si>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</si>
  <si>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</si>
  <si>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</si>
  <si>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</si>
  <si>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</si>
  <si>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</si>
  <si>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</si>
  <si>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</si>
  <si>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</si>
  <si>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</si>
  <si>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</si>
  <si>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</si>
  <si>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</si>
  <si>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</si>
  <si>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</si>
  <si>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</si>
  <si>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</si>
  <si>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</si>
  <si>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</si>
  <si>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</si>
  <si>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</si>
  <si>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</si>
  <si>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</si>
  <si>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</si>
  <si>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</si>
  <si>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</si>
  <si>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</si>
  <si>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</si>
  <si>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</si>
  <si>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</si>
  <si>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</si>
  <si>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</si>
  <si>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</si>
  <si>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</si>
  <si>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</si>
  <si>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</si>
  <si>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</si>
  <si>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</si>
  <si>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</si>
  <si>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</si>
  <si>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</si>
  <si>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</si>
  <si>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</si>
  <si>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</si>
  <si>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</si>
  <si>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</si>
  <si>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</si>
  <si>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</si>
  <si>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</si>
  <si>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</si>
  <si>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</si>
  <si>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</si>
  <si>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</si>
  <si>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</si>
  <si>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</si>
  <si>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</si>
  <si>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</si>
  <si>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</si>
  <si>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</si>
  <si>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</si>
  <si>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</si>
  <si>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</si>
  <si>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</si>
  <si>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</si>
  <si>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</si>
  <si>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</si>
  <si>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</si>
  <si>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</si>
  <si>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</si>
  <si>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</si>
  <si>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</si>
  <si>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</si>
  <si>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</si>
  <si>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</si>
  <si>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</si>
  <si>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</si>
  <si>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</si>
  <si>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</si>
  <si>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</si>
  <si>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</si>
  <si>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</si>
  <si>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</si>
  <si>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</si>
  <si>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</si>
  <si>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</si>
  <si>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</si>
  <si>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</si>
  <si>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</si>
  <si>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</si>
  <si>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</si>
  <si>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</si>
  <si>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</si>
  <si>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</si>
  <si>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</si>
  <si>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</si>
  <si>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</si>
  <si>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</si>
  <si>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</si>
  <si>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</si>
  <si>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</si>
  <si>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</si>
  <si>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</si>
  <si>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</si>
  <si>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</si>
  <si>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</si>
  <si>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</si>
  <si>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</si>
  <si>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</si>
  <si>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</si>
  <si>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</si>
  <si>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</si>
  <si>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</si>
  <si>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</si>
  <si>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</si>
  <si>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</si>
  <si>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</si>
  <si>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</si>
  <si>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</si>
  <si>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</si>
  <si>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</si>
  <si>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</si>
  <si>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</si>
  <si>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</si>
  <si>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</si>
  <si>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</si>
  <si>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</si>
  <si>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</si>
  <si>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</si>
  <si>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</si>
  <si>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</si>
  <si>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</si>
  <si>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</si>
  <si>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</si>
  <si>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</si>
  <si>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</si>
  <si>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</si>
  <si>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</si>
  <si>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</si>
  <si>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</si>
  <si>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</si>
  <si>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</si>
  <si>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</si>
  <si>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</si>
  <si>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</si>
  <si>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</si>
  <si>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</si>
  <si>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</si>
  <si>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</si>
  <si>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</si>
  <si>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</si>
  <si>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</si>
  <si>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</si>
  <si>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</si>
  <si>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</si>
  <si>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</si>
  <si>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</si>
  <si>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</si>
  <si>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</si>
  <si>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</si>
  <si>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</si>
  <si>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</si>
  <si>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</si>
  <si>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</si>
  <si>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</si>
  <si>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</si>
  <si>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</si>
  <si>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</si>
  <si>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</si>
  <si>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</si>
  <si>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</si>
  <si>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</si>
  <si>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</si>
  <si>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</si>
  <si>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</si>
  <si>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</si>
  <si>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</si>
  <si>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</si>
  <si>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</si>
  <si>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</si>
  <si>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</si>
  <si>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</si>
  <si>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</si>
  <si>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</si>
  <si>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</si>
  <si>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</si>
  <si>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</si>
  <si>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</si>
  <si>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</si>
  <si>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</si>
  <si>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</si>
  <si>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</si>
  <si>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</si>
  <si>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</si>
  <si>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</si>
  <si>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</si>
  <si>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</si>
  <si>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</si>
  <si>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</si>
  <si>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</si>
  <si>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</si>
  <si>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</si>
  <si>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</si>
  <si>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</si>
  <si>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</si>
  <si>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</si>
  <si>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</si>
  <si>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</si>
  <si>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</si>
  <si>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</si>
  <si>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</si>
  <si>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</si>
  <si>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</si>
  <si>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</si>
  <si>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</si>
  <si>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</si>
  <si>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</si>
  <si>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</si>
  <si>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</si>
  <si>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</si>
  <si>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</si>
  <si>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</si>
  <si>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</si>
  <si>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</si>
  <si>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</si>
  <si>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</si>
  <si>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</si>
  <si>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</si>
  <si>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</si>
  <si>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</si>
  <si>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</si>
  <si>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</si>
  <si>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</si>
  <si>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</si>
  <si>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</si>
  <si>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</si>
  <si>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</si>
  <si>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</si>
  <si>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</si>
  <si>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</si>
  <si>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</si>
  <si>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</si>
  <si>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</si>
  <si>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</si>
  <si>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</si>
  <si>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</si>
  <si>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</si>
  <si>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</si>
  <si>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</si>
  <si>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</si>
  <si>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</si>
  <si>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</si>
  <si>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</si>
  <si>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</si>
  <si>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</si>
  <si>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</si>
  <si>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</si>
  <si>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</si>
  <si>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</si>
  <si>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</si>
  <si>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</si>
  <si>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</si>
  <si>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</si>
  <si>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</si>
  <si>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</si>
  <si>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</si>
  <si>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</si>
  <si>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</si>
  <si>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</si>
  <si>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</si>
  <si>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</si>
  <si>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</si>
  <si>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</si>
  <si>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</si>
  <si>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</si>
  <si>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</si>
  <si>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</si>
  <si>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</si>
  <si>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</si>
  <si>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</si>
  <si>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</si>
  <si>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</si>
  <si>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</si>
  <si>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</si>
  <si>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</si>
  <si>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</si>
  <si>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</si>
  <si>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</si>
  <si>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</si>
  <si>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</si>
  <si>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</si>
  <si>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</si>
  <si>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</si>
  <si>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</si>
  <si>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</si>
  <si>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</si>
  <si>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</si>
  <si>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</si>
  <si>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</si>
  <si>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</si>
  <si>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</si>
  <si>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</si>
  <si>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</si>
  <si>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</si>
  <si>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</si>
  <si>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</si>
  <si>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</si>
  <si>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</si>
  <si>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</si>
  <si>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</si>
  <si>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</si>
  <si>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</si>
  <si>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</si>
  <si>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</si>
  <si>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</si>
  <si>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</si>
  <si>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</si>
  <si>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</si>
  <si>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</si>
  <si>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</si>
  <si>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</si>
  <si>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</si>
  <si>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</si>
  <si>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</si>
  <si>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</si>
  <si>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</si>
  <si>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</si>
  <si>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</si>
  <si>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</si>
  <si>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</si>
  <si>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</si>
  <si>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</si>
  <si>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</si>
  <si>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</si>
  <si>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</si>
  <si>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</si>
  <si>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</si>
  <si>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</si>
  <si>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</si>
  <si>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</si>
  <si>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</si>
  <si>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</si>
  <si>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</si>
  <si>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</si>
  <si>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</si>
  <si>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</si>
  <si>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</si>
  <si>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</si>
  <si>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</si>
  <si>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</si>
  <si>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</si>
  <si>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</si>
  <si>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</si>
  <si>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</si>
  <si>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</si>
  <si>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</si>
  <si>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</si>
  <si>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</si>
  <si>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</si>
  <si>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</si>
  <si>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</si>
  <si>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</si>
  <si>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</si>
  <si>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</si>
  <si>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</si>
  <si>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</si>
  <si>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</si>
  <si>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</si>
  <si>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</si>
  <si>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</si>
  <si>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</si>
  <si>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</si>
  <si>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</si>
  <si>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</si>
  <si>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</si>
  <si>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</si>
  <si>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</si>
  <si>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</si>
  <si>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</si>
  <si>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</si>
  <si>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</si>
  <si>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</si>
  <si>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</si>
  <si>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</si>
  <si>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</si>
  <si>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</si>
  <si>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</si>
  <si>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</si>
  <si>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</si>
  <si>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</si>
  <si>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</si>
  <si>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</si>
  <si>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</si>
  <si>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</si>
  <si>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</si>
  <si>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</si>
  <si>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</si>
  <si>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</si>
  <si>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</si>
  <si>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</si>
  <si>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</si>
  <si>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</si>
  <si>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</si>
  <si>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</si>
  <si>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</si>
  <si>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</si>
  <si>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</si>
  <si>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</si>
  <si>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</si>
  <si>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</si>
  <si>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</si>
  <si>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</si>
  <si>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</si>
  <si>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</si>
  <si>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</si>
  <si>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</si>
  <si>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</si>
  <si>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</si>
  <si>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</si>
  <si>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</si>
  <si>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</si>
  <si>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</si>
  <si>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</si>
  <si>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</si>
  <si>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</si>
  <si>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</si>
  <si>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</si>
  <si>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</si>
  <si>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</si>
  <si>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</si>
  <si>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</si>
  <si>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</si>
  <si>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</si>
  <si>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</si>
  <si>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</si>
  <si>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</si>
  <si>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</si>
  <si>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</si>
  <si>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</si>
  <si>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</si>
  <si>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</si>
  <si>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</si>
  <si>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</si>
  <si>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</si>
  <si>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</si>
  <si>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</si>
  <si>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</si>
  <si>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</si>
  <si>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</si>
  <si>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</si>
  <si>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</si>
  <si>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</si>
  <si>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</si>
  <si>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</si>
  <si>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</si>
  <si>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</si>
  <si>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</si>
  <si>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</si>
  <si>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</si>
  <si>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</si>
  <si>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</si>
  <si>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</si>
  <si>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</si>
  <si>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</si>
  <si>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</si>
  <si>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</si>
  <si>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</si>
  <si>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</si>
  <si>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</si>
  <si>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</si>
  <si>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</si>
  <si>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</si>
  <si>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</si>
  <si>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</si>
  <si>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</si>
  <si>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</si>
  <si>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</si>
  <si>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</si>
  <si>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</si>
  <si>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</si>
  <si>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</si>
  <si>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</si>
  <si>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</si>
  <si>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</si>
  <si>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</si>
  <si>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</si>
  <si>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</si>
  <si>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</si>
  <si>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</si>
  <si>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</si>
  <si>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</si>
  <si>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</si>
  <si>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</si>
  <si>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</si>
  <si>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</si>
  <si>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</si>
  <si>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</si>
  <si>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</si>
  <si>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</si>
  <si>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</si>
  <si>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</si>
  <si>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</si>
  <si>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</si>
  <si>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</si>
  <si>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</si>
  <si>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</si>
  <si>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</si>
  <si>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</si>
  <si>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</si>
  <si>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</si>
  <si>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</si>
  <si>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</si>
  <si>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</si>
  <si>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</si>
  <si>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</si>
  <si>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</si>
  <si>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</si>
  <si>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</si>
  <si>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</si>
  <si>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</si>
  <si>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</si>
  <si>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</si>
  <si>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</si>
  <si>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</si>
  <si>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</si>
  <si>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</si>
  <si>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</si>
  <si>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</si>
  <si>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</si>
  <si>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</si>
  <si>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</si>
  <si>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</si>
  <si>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</si>
  <si>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</si>
  <si>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</si>
  <si>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</si>
  <si>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</si>
  <si>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</si>
  <si>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</si>
  <si>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</si>
  <si>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</si>
  <si>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</si>
  <si>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</si>
  <si>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</si>
  <si>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</si>
  <si>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</si>
  <si>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</si>
  <si>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</si>
  <si>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</si>
  <si>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</si>
  <si>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</si>
  <si>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</si>
  <si>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</si>
  <si>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</si>
  <si>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</si>
  <si>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</si>
  <si>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</si>
  <si>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</si>
  <si>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</si>
  <si>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</si>
  <si>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</si>
  <si>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</si>
  <si>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</si>
  <si>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</si>
  <si>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</si>
  <si>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</si>
  <si>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</si>
  <si>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</si>
  <si>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</si>
  <si>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</si>
  <si>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</si>
  <si>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</si>
  <si>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</si>
  <si>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</si>
  <si>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</si>
  <si>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</si>
  <si>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</si>
  <si>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</si>
  <si>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</si>
  <si>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</si>
  <si>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</si>
  <si>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</si>
  <si>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</si>
  <si>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</si>
  <si>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</si>
  <si>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</si>
  <si>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</si>
  <si>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</si>
  <si>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</si>
  <si>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</si>
  <si>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</si>
  <si>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</si>
  <si>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</si>
  <si>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</si>
  <si>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</si>
  <si>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</si>
  <si>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</si>
  <si>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</si>
  <si>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</si>
  <si>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</si>
  <si>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</si>
  <si>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</si>
  <si>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</si>
  <si>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</si>
  <si>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</si>
  <si>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</si>
  <si>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</si>
  <si>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</si>
  <si>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</si>
  <si>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</si>
  <si>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</si>
  <si>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</si>
  <si>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</si>
  <si>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</si>
  <si>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</si>
  <si>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</si>
  <si>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</si>
  <si>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</si>
  <si>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</si>
  <si>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</si>
  <si>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</si>
  <si>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</si>
  <si>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</si>
  <si>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</si>
  <si>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</si>
  <si>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</si>
  <si>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</si>
  <si>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</si>
  <si>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</si>
  <si>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</si>
  <si>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</si>
  <si>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</si>
  <si>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</si>
  <si>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</si>
  <si>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</si>
  <si>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</si>
  <si>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</si>
  <si>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</si>
  <si>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</si>
  <si>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</si>
  <si>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</si>
  <si>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</si>
  <si>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</si>
  <si>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</si>
  <si>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</si>
  <si>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</si>
  <si>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</si>
  <si>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</si>
  <si>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</si>
  <si>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</si>
  <si>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</si>
  <si>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</si>
  <si>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</si>
  <si>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</si>
  <si>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</si>
  <si>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</si>
  <si>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</si>
  <si>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</si>
  <si>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</si>
  <si>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</si>
  <si>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</si>
  <si>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</si>
  <si>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</si>
  <si>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</si>
  <si>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</si>
  <si>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</si>
  <si>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</si>
  <si>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</si>
  <si>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</si>
  <si>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</si>
  <si>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</si>
  <si>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</si>
  <si>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</si>
  <si>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</si>
  <si>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</si>
  <si>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</si>
  <si>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</si>
  <si>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</si>
  <si>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</si>
  <si>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</si>
  <si>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</si>
  <si>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</si>
  <si>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</si>
  <si>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</si>
  <si>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</si>
  <si>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</si>
  <si>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</si>
  <si>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</si>
  <si>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</si>
  <si>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</si>
  <si>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</si>
  <si>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</si>
  <si>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</si>
  <si>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</si>
  <si>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</si>
  <si>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</si>
  <si>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</si>
  <si>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</si>
  <si>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</si>
  <si>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</si>
  <si>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</si>
  <si>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</si>
  <si>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</si>
  <si>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</si>
  <si>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</si>
  <si>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</si>
  <si>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</si>
  <si>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</si>
  <si>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</si>
  <si>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</si>
  <si>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</si>
  <si>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</si>
  <si>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</si>
  <si>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</si>
  <si>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</si>
  <si>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</si>
  <si>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</si>
  <si>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</si>
  <si>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</si>
  <si>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</si>
  <si>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</si>
  <si>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</si>
  <si>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</si>
  <si>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</si>
  <si>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</si>
  <si>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</si>
  <si>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</si>
  <si>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</si>
  <si>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</si>
  <si>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</si>
  <si>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</si>
  <si>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</si>
  <si>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</si>
  <si>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</si>
  <si>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</si>
  <si>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</si>
  <si>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</si>
  <si>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</si>
  <si>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</si>
  <si>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</si>
  <si>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</si>
  <si>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</si>
  <si>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</si>
  <si>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</si>
  <si>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</si>
  <si>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</si>
  <si>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</si>
  <si>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</si>
  <si>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</si>
  <si>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</si>
  <si>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</si>
  <si>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</si>
  <si>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</si>
  <si>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</si>
  <si>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</si>
  <si>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</si>
  <si>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</si>
  <si>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</si>
  <si>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</si>
  <si>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</si>
  <si>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</si>
  <si>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</si>
  <si>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</si>
  <si>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</si>
  <si>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</si>
  <si>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</si>
  <si>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</si>
  <si>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</si>
  <si>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</si>
  <si>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</si>
  <si>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</si>
  <si>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</si>
  <si>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</si>
  <si>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</si>
  <si>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</si>
  <si>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</si>
  <si>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</si>
  <si>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</si>
  <si>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</si>
  <si>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</si>
  <si>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</si>
  <si>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</si>
  <si>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</si>
  <si>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</si>
  <si>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</si>
  <si>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</si>
  <si>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</si>
  <si>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</si>
  <si>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</si>
  <si>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</si>
  <si>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</si>
  <si>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</si>
  <si>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</si>
  <si>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</si>
  <si>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</si>
  <si>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</si>
  <si>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</si>
  <si>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</si>
  <si>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</si>
  <si>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</si>
  <si>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</si>
  <si>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</si>
  <si>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</si>
  <si>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</si>
  <si>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</si>
  <si>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</si>
  <si>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</si>
  <si>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</si>
  <si>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</si>
  <si>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</si>
  <si>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</si>
  <si>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</si>
  <si>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</si>
  <si>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</si>
  <si>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</si>
  <si>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</si>
  <si>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</si>
  <si>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</si>
  <si>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</si>
  <si>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</si>
  <si>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</si>
  <si>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</si>
  <si>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</si>
  <si>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</si>
  <si>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</si>
  <si>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</si>
  <si>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</si>
  <si>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</si>
  <si>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</si>
  <si>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</si>
  <si>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</si>
  <si>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</si>
  <si>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</si>
  <si>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</si>
  <si>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</si>
  <si>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</si>
  <si>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</si>
  <si>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</si>
  <si>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</si>
  <si>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</si>
  <si>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</si>
  <si>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</si>
  <si>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</si>
  <si>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</si>
  <si>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</si>
  <si>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</si>
  <si>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</si>
  <si>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</si>
  <si>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</si>
  <si>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</si>
  <si>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</si>
  <si>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</si>
  <si>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</si>
  <si>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</si>
  <si>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</si>
  <si>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</si>
  <si>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</si>
  <si>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</si>
  <si>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</si>
  <si>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</si>
  <si>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</si>
  <si>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</si>
  <si>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</si>
  <si>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</si>
  <si>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</si>
  <si>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</si>
  <si>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</si>
  <si>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</si>
  <si>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</si>
  <si>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</si>
  <si>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</si>
  <si>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</si>
  <si>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</si>
  <si>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</si>
  <si>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</si>
  <si>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</si>
  <si>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</si>
  <si>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</si>
  <si>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</si>
  <si>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</si>
  <si>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</si>
  <si>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</si>
  <si>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</si>
  <si>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</si>
  <si>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</si>
  <si>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</si>
  <si>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</si>
  <si>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</si>
  <si>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</si>
  <si>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</si>
  <si>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</si>
  <si>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</si>
  <si>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</si>
  <si>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</si>
  <si>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</si>
  <si>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</si>
  <si>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</si>
  <si>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</si>
  <si>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</si>
  <si>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</si>
  <si>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</si>
  <si>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</si>
  <si>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</si>
  <si>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</si>
  <si>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</si>
  <si>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</si>
  <si>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</si>
  <si>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</si>
  <si>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</si>
  <si>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</si>
  <si>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</si>
  <si>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</si>
  <si>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</si>
  <si>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</si>
  <si>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</si>
  <si>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</si>
  <si>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</si>
  <si>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</si>
  <si>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</si>
  <si>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</si>
  <si>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</si>
  <si>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</si>
  <si>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</si>
  <si>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</si>
  <si>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</si>
  <si>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</si>
  <si>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</si>
  <si>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</si>
  <si>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</si>
  <si>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</si>
  <si>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</si>
  <si>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</si>
  <si>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</si>
  <si>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</si>
  <si>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</si>
  <si>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</si>
  <si>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</si>
  <si>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</si>
  <si>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</si>
  <si>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</si>
  <si>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</si>
  <si>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</si>
  <si>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</si>
  <si>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</si>
  <si>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</si>
  <si>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</si>
  <si>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</si>
  <si>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</si>
  <si>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</si>
  <si>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</si>
  <si>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</si>
  <si>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</si>
  <si>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</si>
  <si>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</si>
  <si>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</si>
  <si>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</si>
  <si>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</si>
  <si>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</si>
  <si>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</si>
  <si>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</si>
  <si>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</si>
  <si>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</si>
  <si>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</si>
  <si>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</si>
  <si>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</si>
  <si>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</si>
  <si>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</si>
  <si>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</si>
  <si>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</si>
  <si>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</si>
  <si>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</si>
  <si>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</si>
  <si>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</si>
  <si>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</si>
  <si>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</si>
  <si>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</si>
  <si>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</si>
  <si>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</si>
  <si>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</si>
  <si>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</si>
  <si>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</si>
  <si>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</si>
  <si>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</si>
  <si>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</si>
  <si>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</si>
  <si>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</si>
  <si>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</si>
  <si>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</si>
  <si>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</si>
  <si>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</si>
  <si>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</si>
  <si>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</si>
  <si>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</si>
  <si>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</si>
  <si>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</si>
  <si>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</si>
  <si>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</si>
  <si>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</si>
  <si>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</si>
  <si>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</si>
  <si>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</si>
  <si>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</si>
  <si>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</si>
  <si>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</si>
  <si>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</si>
  <si>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</si>
  <si>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</si>
  <si>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</si>
  <si>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</si>
  <si>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</si>
  <si>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</si>
  <si>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</si>
  <si>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</si>
  <si>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</si>
  <si>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</si>
  <si>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</si>
  <si>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</si>
  <si>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</si>
  <si>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</si>
  <si>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</si>
  <si>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</si>
  <si>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</si>
  <si>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</si>
  <si>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</si>
  <si>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</si>
  <si>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</si>
  <si>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</si>
  <si>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</si>
  <si>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</si>
  <si>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</si>
  <si>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</si>
  <si>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</si>
  <si>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</si>
  <si>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</si>
  <si>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</si>
  <si>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</si>
  <si>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</si>
  <si>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</si>
  <si>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</si>
  <si>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</si>
  <si>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</si>
  <si>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</si>
  <si>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</si>
  <si>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</si>
  <si>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</si>
  <si>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</si>
  <si>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</si>
  <si>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</si>
  <si>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</si>
  <si>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</si>
  <si>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</si>
  <si>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</si>
  <si>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</si>
  <si>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</si>
  <si>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</si>
  <si>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</si>
  <si>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</si>
  <si>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</si>
  <si>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</si>
  <si>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</si>
  <si>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</si>
  <si>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</si>
  <si>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</si>
  <si>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</si>
  <si>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</si>
  <si>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</si>
  <si>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</si>
  <si>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</si>
  <si>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</si>
  <si>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</si>
  <si>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</si>
  <si>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</si>
  <si>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</si>
  <si>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</si>
  <si>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</si>
  <si>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</si>
  <si>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</si>
  <si>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</si>
  <si>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</si>
  <si>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</si>
  <si>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</si>
  <si>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</si>
  <si>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</si>
  <si>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</si>
  <si>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</si>
  <si>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</si>
  <si>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</si>
  <si>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</si>
  <si>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</si>
  <si>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</si>
  <si>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</si>
  <si>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</si>
  <si>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</si>
  <si>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</si>
  <si>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</si>
  <si>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</si>
  <si>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</si>
  <si>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</si>
  <si>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</si>
  <si>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</si>
  <si>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</si>
  <si>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</si>
  <si>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</si>
  <si>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</si>
  <si>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</si>
  <si>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</si>
  <si>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</si>
  <si>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</si>
  <si>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</si>
  <si>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</si>
  <si>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</si>
  <si>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</si>
  <si>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</si>
  <si>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</si>
  <si>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</si>
  <si>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</si>
  <si>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</si>
  <si>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</si>
  <si>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</si>
  <si>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</si>
  <si>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</si>
  <si>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</si>
  <si>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</si>
  <si>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</si>
  <si>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</si>
  <si>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</si>
  <si>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</si>
  <si>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</si>
  <si>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</si>
  <si>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</si>
  <si>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</si>
  <si>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</si>
  <si>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</si>
  <si>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</si>
  <si>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</si>
  <si>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</si>
  <si>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</si>
  <si>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</si>
  <si>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</si>
  <si>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</si>
  <si>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</si>
  <si>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</si>
  <si>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</si>
  <si>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</si>
  <si>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</si>
  <si>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</si>
  <si>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</si>
  <si>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</si>
  <si>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</si>
  <si>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</si>
  <si>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</si>
  <si>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</si>
  <si>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</si>
  <si>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</si>
  <si>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</si>
  <si>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</si>
  <si>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</si>
  <si>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</si>
  <si>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</si>
  <si>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</si>
  <si>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</si>
  <si>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</si>
  <si>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</si>
  <si>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</si>
  <si>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</si>
  <si>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</si>
  <si>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</si>
  <si>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</si>
  <si>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</si>
  <si>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</si>
  <si>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</si>
  <si>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</si>
  <si>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</si>
  <si>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</si>
  <si>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</si>
  <si>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</si>
  <si>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</si>
  <si>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</si>
  <si>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</si>
  <si>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</si>
  <si>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</si>
  <si>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</si>
  <si>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</si>
  <si>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</si>
  <si>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</si>
  <si>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</si>
  <si>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</si>
  <si>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</si>
  <si>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</si>
  <si>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</si>
  <si>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</si>
  <si>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</si>
  <si>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</si>
  <si>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</si>
  <si>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</si>
  <si>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</si>
  <si>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</si>
  <si>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</si>
  <si>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</si>
  <si>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</si>
  <si>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</si>
  <si>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</si>
  <si>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</si>
  <si>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</si>
  <si>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</si>
  <si>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</si>
  <si>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</si>
  <si>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</si>
  <si>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</si>
  <si>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</si>
  <si>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</si>
  <si>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</si>
  <si>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</si>
  <si>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</si>
  <si>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</si>
  <si>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</si>
  <si>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</si>
  <si>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</si>
  <si>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</si>
  <si>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</si>
  <si>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</si>
  <si>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</si>
  <si>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</si>
  <si>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</si>
  <si>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</si>
  <si>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</si>
  <si>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</si>
  <si>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</si>
  <si>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</si>
  <si>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</si>
  <si>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</si>
  <si>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</si>
  <si>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</si>
  <si>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</si>
  <si>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</si>
  <si>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</si>
  <si>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</si>
  <si>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</si>
  <si>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</si>
  <si>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</si>
  <si>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</si>
  <si>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</si>
  <si>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</si>
  <si>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</si>
  <si>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</si>
  <si>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</si>
  <si>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</si>
  <si>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</si>
  <si>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</si>
  <si>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</si>
  <si>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</si>
  <si>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</si>
  <si>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</si>
  <si>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</si>
  <si>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</si>
  <si>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</si>
  <si>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</si>
  <si>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</si>
  <si>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</si>
  <si>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</si>
  <si>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</si>
  <si>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</si>
  <si>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</si>
  <si>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</si>
  <si>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</si>
  <si>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</si>
  <si>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</si>
  <si>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</si>
  <si>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</si>
  <si>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</si>
  <si>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</si>
  <si>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</si>
  <si>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</si>
  <si>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</si>
  <si>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</si>
  <si>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</si>
  <si>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</si>
  <si>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</si>
  <si>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</si>
  <si>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</si>
  <si>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</si>
  <si>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</si>
  <si>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</si>
  <si>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</si>
  <si>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</si>
  <si>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</si>
  <si>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</si>
  <si>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</si>
  <si>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</si>
  <si>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</si>
  <si>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</si>
  <si>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</si>
  <si>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</si>
  <si>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</si>
  <si>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</si>
  <si>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</si>
  <si>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</si>
  <si>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</si>
  <si>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</si>
  <si>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</si>
  <si>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</si>
  <si>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</si>
  <si>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</si>
  <si>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</si>
  <si>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</si>
  <si>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</si>
  <si>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</si>
  <si>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</si>
  <si>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</si>
  <si>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</si>
  <si>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</si>
  <si>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</si>
  <si>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</si>
  <si>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</si>
  <si>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</si>
  <si>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</si>
  <si>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</si>
  <si>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</si>
  <si>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</si>
  <si>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</si>
  <si>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</si>
  <si>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</si>
  <si>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</si>
  <si>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</si>
  <si>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</si>
  <si>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</si>
  <si>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</si>
  <si>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</si>
  <si>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</si>
  <si>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</si>
  <si>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</si>
  <si>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</si>
  <si>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</si>
  <si>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</si>
  <si>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</si>
  <si>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</si>
  <si>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</si>
  <si>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</si>
  <si>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</si>
  <si>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</si>
  <si>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</si>
  <si>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</si>
  <si>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</si>
  <si>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</si>
  <si>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</si>
  <si>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</si>
  <si>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</si>
  <si>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</si>
  <si>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</si>
  <si>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</si>
  <si>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</si>
  <si>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</si>
  <si>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</si>
  <si>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</si>
  <si>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</si>
  <si>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</si>
  <si>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</si>
  <si>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</si>
  <si>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</si>
  <si>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</si>
  <si>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</si>
  <si>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</si>
  <si>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</si>
  <si>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</si>
  <si>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</si>
  <si>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</si>
  <si>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</si>
  <si>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</si>
  <si>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</si>
  <si>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</si>
  <si>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</si>
  <si>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</si>
  <si>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</si>
  <si>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</si>
  <si>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</si>
  <si>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</si>
  <si>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</si>
  <si>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</si>
  <si>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</si>
  <si>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</si>
  <si>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</si>
  <si>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</si>
  <si>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</si>
  <si>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</si>
  <si>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</si>
  <si>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</si>
  <si>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</si>
  <si>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</si>
  <si>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</si>
  <si>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</si>
  <si>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</si>
  <si>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</si>
  <si>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</si>
  <si>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</si>
  <si>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</si>
  <si>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</si>
  <si>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</si>
  <si>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</si>
  <si>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</si>
  <si>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</si>
  <si>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</si>
  <si>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</si>
  <si>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</si>
  <si>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</si>
  <si>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</si>
  <si>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</si>
  <si>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</si>
  <si>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</si>
  <si>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</si>
  <si>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</si>
  <si>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</si>
  <si>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</si>
  <si>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</si>
  <si>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</si>
  <si>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</si>
  <si>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</si>
  <si>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</si>
  <si>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</si>
  <si>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</si>
  <si>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</si>
  <si>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</si>
  <si>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</si>
  <si>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</si>
  <si>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</si>
  <si>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</si>
  <si>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</si>
  <si>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</si>
  <si>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</si>
  <si>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</si>
  <si>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</si>
  <si>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</si>
  <si>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</si>
  <si>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</si>
  <si>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</si>
  <si>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</si>
  <si>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</si>
  <si>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</si>
  <si>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</si>
  <si>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</si>
  <si>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</si>
  <si>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</si>
  <si>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</si>
  <si>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</si>
  <si>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</si>
  <si>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</si>
  <si>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</si>
  <si>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</si>
  <si>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</si>
  <si>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</si>
  <si>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</si>
  <si>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</si>
  <si>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</si>
  <si>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</si>
  <si>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</si>
  <si>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</si>
  <si>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</si>
  <si>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</si>
  <si>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</si>
  <si>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</si>
  <si>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</si>
  <si>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</si>
  <si>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</si>
  <si>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</si>
  <si>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</si>
  <si>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</si>
  <si>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</si>
  <si>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</si>
  <si>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</si>
  <si>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</si>
  <si>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</si>
  <si>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</si>
  <si>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</si>
  <si>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</si>
  <si>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</si>
  <si>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</si>
  <si>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</si>
  <si>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</si>
  <si>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</si>
  <si>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</si>
  <si>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</si>
  <si>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</si>
  <si>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</si>
  <si>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</si>
  <si>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</si>
  <si>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</si>
  <si>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</si>
  <si>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</si>
  <si>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</si>
  <si>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</si>
  <si>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</si>
  <si>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</si>
  <si>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</si>
  <si>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</si>
  <si>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</si>
  <si>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</si>
  <si>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</si>
  <si>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</si>
  <si>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</si>
  <si>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</si>
  <si>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</si>
  <si>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</si>
  <si>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</si>
  <si>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</si>
  <si>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</si>
  <si>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</si>
  <si>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</si>
  <si>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</si>
  <si>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</si>
  <si>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</si>
  <si>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</si>
  <si>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</si>
  <si>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</si>
  <si>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</si>
  <si>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</si>
  <si>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</si>
  <si>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</si>
  <si>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</si>
  <si>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</si>
  <si>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</si>
  <si>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</si>
  <si>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</si>
  <si>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</si>
  <si>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</si>
  <si>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</si>
  <si>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</si>
  <si>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</si>
  <si>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</si>
  <si>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</si>
  <si>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</si>
  <si>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</si>
  <si>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</si>
  <si>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</si>
  <si>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</si>
  <si>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</si>
  <si>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</si>
  <si>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</si>
  <si>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</si>
  <si>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</si>
  <si>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</si>
  <si>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</si>
  <si>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</si>
  <si>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</si>
  <si>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</si>
  <si>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</si>
  <si>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</si>
  <si>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</si>
  <si>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</si>
  <si>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</si>
  <si>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</si>
  <si>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</si>
  <si>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</si>
  <si>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</si>
  <si>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</si>
  <si>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</si>
  <si>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</si>
  <si>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</si>
  <si>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</si>
  <si>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</si>
  <si>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</si>
  <si>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</si>
  <si>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</si>
  <si>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</si>
  <si>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</si>
  <si>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</si>
  <si>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</si>
  <si>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</si>
  <si>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</si>
  <si>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</si>
  <si>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</si>
  <si>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</si>
  <si>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</si>
  <si>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</si>
  <si>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</si>
  <si>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</si>
  <si>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</si>
  <si>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</si>
  <si>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</si>
  <si>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</si>
  <si>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</si>
  <si>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</si>
  <si>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</si>
  <si>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</si>
  <si>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</si>
  <si>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</si>
  <si>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</si>
  <si>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</si>
  <si>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</si>
  <si>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</si>
  <si>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</si>
  <si>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</si>
  <si>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</si>
  <si>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</si>
  <si>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</si>
  <si>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</si>
  <si>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</si>
  <si>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</si>
  <si>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</si>
  <si>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</si>
  <si>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</si>
  <si>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</si>
  <si>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</si>
  <si>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</si>
  <si>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</si>
  <si>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</si>
  <si>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</si>
  <si>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</si>
  <si>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</si>
  <si>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</si>
  <si>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</si>
  <si>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</si>
  <si>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</si>
  <si>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</si>
  <si>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</si>
  <si>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</si>
  <si>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</si>
  <si>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</si>
  <si>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</si>
  <si>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</si>
  <si>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</si>
  <si>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</si>
  <si>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</si>
  <si>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</si>
  <si>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</si>
  <si>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</si>
  <si>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</si>
  <si>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</si>
  <si>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</si>
  <si>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</si>
  <si>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</si>
  <si>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</si>
  <si>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</si>
  <si>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</si>
  <si>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</si>
  <si>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</si>
  <si>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</si>
  <si>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</si>
  <si>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</si>
  <si>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</si>
  <si>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</si>
  <si>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</si>
  <si>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</si>
  <si>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</si>
  <si>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</si>
  <si>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</si>
  <si>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</si>
  <si>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</si>
  <si>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</si>
  <si>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</si>
  <si>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</si>
  <si>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</si>
  <si>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</si>
  <si>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</si>
  <si>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</si>
  <si>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</si>
  <si>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</si>
  <si>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</si>
  <si>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</si>
  <si>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</si>
  <si>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</si>
  <si>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</si>
  <si>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</si>
  <si>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</si>
  <si>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</si>
  <si>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</si>
  <si>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</si>
  <si>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</si>
  <si>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</si>
  <si>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</si>
  <si>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</si>
  <si>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</si>
  <si>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</si>
  <si>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</si>
  <si>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</si>
  <si>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</si>
  <si>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</si>
  <si>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</si>
  <si>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</si>
  <si>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</si>
  <si>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</si>
  <si>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</si>
  <si>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</si>
  <si>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</si>
  <si>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</si>
  <si>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</si>
  <si>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</si>
  <si>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</si>
  <si>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</si>
  <si>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</si>
  <si>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</si>
  <si>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</si>
  <si>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</si>
  <si>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</si>
  <si>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</si>
  <si>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</si>
  <si>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</si>
  <si>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</si>
  <si>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</si>
  <si>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</si>
  <si>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</si>
  <si>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</si>
  <si>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</si>
  <si>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</si>
  <si>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</si>
  <si>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</si>
  <si>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</si>
  <si>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</si>
  <si>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</si>
  <si>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</si>
  <si>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</si>
  <si>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</si>
  <si>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</si>
  <si>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</si>
  <si>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</si>
  <si>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</si>
  <si>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</si>
  <si>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</si>
  <si>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</si>
  <si>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</si>
  <si>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</si>
  <si>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</si>
  <si>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</si>
  <si>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</si>
  <si>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</si>
  <si>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</si>
  <si>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</si>
  <si>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</si>
  <si>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</si>
  <si>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</si>
  <si>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</si>
  <si>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</si>
  <si>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</si>
  <si>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</si>
  <si>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</si>
  <si>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</si>
  <si>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</si>
  <si>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</si>
  <si>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</si>
  <si>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</si>
  <si>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</si>
  <si>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</si>
  <si>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</si>
  <si>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</si>
  <si>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</si>
  <si>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</si>
  <si>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</si>
  <si>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</si>
  <si>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</si>
  <si>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</si>
  <si>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</si>
  <si>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</si>
  <si>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</si>
  <si>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</si>
  <si>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</si>
  <si>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</si>
  <si>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</si>
  <si>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</si>
  <si>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</si>
  <si>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</si>
  <si>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</si>
  <si>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</si>
  <si>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</si>
  <si>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</si>
  <si>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</si>
  <si>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</si>
  <si>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</si>
  <si>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</si>
  <si>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</si>
  <si>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</si>
  <si>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</si>
  <si>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</si>
  <si>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</si>
  <si>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</si>
  <si>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</si>
  <si>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</si>
  <si>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</si>
  <si>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</si>
  <si>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</si>
  <si>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</si>
  <si>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</si>
  <si>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</si>
  <si>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</si>
  <si>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</si>
  <si>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</si>
  <si>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</si>
  <si>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</si>
  <si>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</si>
  <si>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</si>
  <si>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</si>
  <si>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</si>
  <si>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</si>
  <si>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</si>
  <si>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</si>
  <si>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</si>
  <si>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</si>
  <si>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</si>
  <si>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</si>
  <si>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</si>
  <si>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</si>
  <si>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</si>
  <si>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</si>
  <si>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</si>
  <si>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</si>
  <si>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</si>
  <si>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</si>
  <si>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</si>
  <si>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</si>
  <si>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</si>
  <si>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</si>
  <si>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</si>
  <si>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</si>
  <si>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</si>
  <si>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</si>
  <si>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</si>
  <si>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</si>
  <si>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</si>
  <si>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</si>
  <si>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</si>
  <si>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</si>
  <si>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</si>
  <si>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</si>
  <si>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</si>
  <si>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</si>
  <si>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</si>
  <si>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</si>
  <si>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</si>
  <si>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</si>
  <si>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</si>
  <si>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</si>
  <si>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</si>
  <si>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</si>
  <si>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</si>
  <si>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</si>
  <si>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</si>
  <si>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</si>
  <si>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</si>
  <si>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</si>
  <si>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</si>
  <si>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</si>
  <si>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</si>
  <si>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</si>
  <si>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</si>
  <si>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</si>
  <si>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</si>
  <si>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</si>
  <si>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</si>
  <si>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</si>
  <si>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</si>
  <si>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</si>
  <si>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</si>
  <si>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</si>
  <si>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</si>
  <si>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</si>
  <si>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</si>
  <si>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</si>
  <si>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</si>
  <si>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</si>
  <si>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</si>
  <si>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</si>
  <si>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</si>
  <si>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</si>
  <si>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</si>
  <si>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</si>
  <si>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</si>
  <si>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</si>
  <si>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</si>
  <si>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</si>
  <si>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</si>
  <si>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</si>
  <si>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</si>
  <si>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</si>
  <si>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</si>
  <si>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</si>
  <si>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</si>
  <si>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</si>
  <si>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</si>
  <si>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</si>
  <si>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</si>
  <si>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</si>
  <si>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</si>
  <si>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</si>
  <si>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</si>
  <si>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</si>
  <si>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</si>
  <si>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</si>
  <si>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</si>
  <si>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</si>
  <si>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</si>
  <si>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</si>
  <si>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</si>
  <si>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</si>
  <si>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</si>
  <si>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</si>
  <si>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</si>
  <si>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</si>
  <si>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</si>
  <si>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</si>
  <si>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</si>
  <si>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</si>
  <si>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</si>
  <si>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</si>
  <si>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</si>
  <si>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</si>
  <si>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</si>
  <si>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</si>
  <si>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</si>
  <si>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</si>
  <si>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</si>
  <si>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</si>
  <si>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</si>
  <si>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</si>
  <si>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</si>
  <si>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</si>
  <si>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</si>
  <si>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</si>
  <si>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</si>
  <si>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</si>
  <si>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</si>
  <si>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</si>
  <si>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</si>
  <si>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</si>
  <si>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</si>
  <si>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</si>
  <si>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</si>
  <si>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</si>
  <si>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</si>
  <si>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</si>
  <si>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</si>
  <si>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</si>
  <si>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</si>
  <si>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</si>
  <si>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</si>
  <si>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</si>
  <si>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</si>
  <si>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</si>
  <si>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</si>
  <si>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</si>
  <si>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</si>
  <si>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</si>
  <si>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</si>
  <si>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</si>
  <si>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</si>
  <si>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</si>
  <si>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</si>
  <si>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</si>
  <si>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</si>
  <si>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</si>
  <si>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</si>
  <si>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</si>
  <si>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</si>
  <si>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</si>
  <si>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</si>
  <si>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</si>
  <si>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</si>
  <si>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</si>
  <si>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</si>
  <si>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</si>
  <si>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</si>
  <si>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</si>
  <si>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</si>
  <si>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</si>
  <si>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</si>
  <si>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</si>
  <si>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</si>
  <si>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</si>
  <si>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</si>
  <si>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</si>
  <si>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</si>
  <si>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</si>
  <si>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</si>
  <si>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</si>
  <si>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</si>
  <si>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</si>
  <si>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</si>
  <si>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</si>
  <si>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</si>
  <si>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</si>
  <si>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</si>
  <si>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</si>
  <si>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</si>
  <si>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</si>
  <si>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</si>
  <si>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</si>
  <si>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</si>
  <si>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</si>
  <si>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</si>
  <si>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</si>
  <si>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</si>
  <si>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</si>
  <si>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</si>
  <si>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</si>
  <si>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</si>
  <si>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</si>
  <si>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</si>
  <si>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</si>
  <si>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</si>
  <si>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</si>
  <si>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</si>
  <si>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</si>
  <si>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</si>
  <si>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</si>
  <si>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</si>
  <si>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</si>
  <si>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</si>
  <si>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</si>
  <si>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</si>
  <si>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</si>
  <si>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</si>
  <si>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</si>
  <si>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</si>
  <si>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</si>
  <si>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</si>
  <si>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</si>
  <si>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</si>
  <si>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</si>
  <si>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</si>
  <si>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</si>
  <si>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</si>
  <si>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</si>
  <si>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</si>
  <si>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</si>
  <si>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</si>
  <si>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</si>
  <si>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</si>
  <si>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</si>
  <si>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</si>
  <si>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</si>
  <si>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</si>
  <si>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</si>
  <si>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</si>
  <si>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</si>
  <si>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</si>
  <si>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</si>
  <si>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</si>
  <si>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</si>
  <si>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</si>
  <si>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</si>
  <si>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</si>
  <si>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</si>
  <si>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</si>
  <si>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</si>
  <si>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</si>
  <si>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</si>
  <si>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</si>
  <si>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</si>
  <si>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</si>
  <si>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</si>
  <si>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</si>
  <si>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</si>
  <si>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</si>
  <si>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</si>
  <si>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</si>
  <si>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</si>
  <si>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</si>
  <si>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</si>
  <si>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</si>
  <si>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</si>
  <si>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</si>
  <si>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</si>
  <si>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</si>
  <si>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</si>
  <si>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</si>
  <si>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</si>
  <si>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</si>
  <si>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</si>
  <si>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</si>
  <si>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</si>
  <si>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</si>
  <si>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</si>
  <si>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</si>
  <si>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</si>
  <si>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</si>
  <si>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</si>
  <si>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</si>
  <si>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</si>
  <si>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</si>
  <si>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</si>
  <si>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</si>
  <si>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</si>
  <si>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</si>
  <si>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</si>
  <si>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</si>
  <si>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</si>
  <si>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</si>
  <si>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</si>
  <si>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</si>
  <si>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</si>
  <si>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</si>
  <si>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</si>
  <si>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</si>
  <si>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</si>
  <si>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</si>
  <si>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</si>
  <si>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</si>
  <si>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</si>
  <si>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</si>
  <si>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</si>
  <si>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</si>
  <si>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</si>
  <si>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</si>
  <si>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</si>
  <si>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</si>
  <si>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</si>
  <si>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</si>
  <si>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</si>
  <si>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</si>
  <si>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</si>
  <si>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</si>
  <si>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</si>
  <si>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</si>
  <si>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</si>
  <si>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</si>
  <si>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</si>
  <si>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</si>
  <si>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</si>
  <si>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</si>
  <si>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</si>
  <si>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</si>
  <si>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</si>
  <si>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</si>
  <si>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</si>
  <si>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</si>
  <si>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</si>
  <si>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</si>
  <si>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</si>
  <si>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</si>
  <si>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</si>
  <si>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</si>
  <si>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</si>
  <si>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</si>
  <si>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</si>
  <si>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</si>
  <si>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</si>
  <si>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</si>
  <si>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</si>
  <si>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</si>
  <si>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</si>
  <si>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</si>
  <si>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</si>
  <si>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</si>
  <si>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</si>
  <si>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</si>
  <si>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</si>
  <si>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</si>
  <si>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</si>
  <si>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</si>
  <si>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</si>
  <si>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</si>
  <si>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</si>
  <si>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</si>
  <si>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</si>
  <si>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</si>
  <si>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</si>
  <si>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</si>
  <si>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</si>
  <si>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</si>
  <si>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</si>
  <si>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</si>
  <si>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</si>
  <si>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</si>
  <si>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</si>
  <si>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</si>
  <si>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</si>
  <si>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</si>
  <si>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</si>
  <si>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</si>
  <si>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</si>
  <si>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</si>
  <si>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</si>
  <si>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</si>
  <si>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</si>
  <si>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</si>
  <si>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</si>
  <si>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</si>
  <si>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</si>
  <si>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</si>
  <si>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</si>
  <si>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</si>
  <si>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</si>
  <si>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</si>
  <si>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</si>
  <si>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</si>
  <si>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</si>
  <si>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</si>
  <si>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</si>
  <si>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</si>
  <si>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</si>
  <si>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</si>
  <si>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</si>
  <si>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</si>
  <si>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</si>
  <si>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</si>
  <si>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</si>
  <si>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</si>
  <si>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</si>
  <si>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</si>
  <si>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</si>
  <si>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</si>
  <si>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</si>
  <si>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</si>
  <si>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</si>
  <si>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</si>
  <si>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</si>
  <si>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</si>
  <si>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</si>
  <si>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</si>
  <si>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</si>
  <si>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</si>
  <si>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</si>
  <si>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</si>
  <si>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</si>
  <si>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</si>
  <si>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</si>
  <si>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</si>
  <si>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</si>
  <si>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</si>
  <si>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</si>
  <si>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</si>
  <si>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</si>
  <si>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</si>
  <si>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</si>
  <si>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</si>
  <si>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</si>
  <si>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</si>
  <si>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</si>
  <si>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</si>
  <si>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</si>
  <si>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</si>
  <si>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</si>
  <si>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</si>
  <si>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</si>
  <si>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</si>
  <si>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</si>
  <si>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</si>
  <si>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</si>
  <si>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</si>
  <si>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</si>
  <si>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</si>
  <si>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</si>
  <si>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</si>
  <si>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</si>
  <si>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</si>
  <si>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</si>
  <si>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</si>
  <si>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</si>
  <si>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</si>
  <si>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</si>
  <si>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</si>
  <si>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</si>
  <si>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</si>
  <si>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</si>
  <si>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</si>
  <si>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</si>
  <si>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</si>
  <si>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</si>
  <si>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</si>
  <si>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</si>
  <si>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</si>
  <si>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</si>
  <si>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</si>
  <si>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</si>
  <si>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</si>
  <si>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</si>
  <si>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</si>
  <si>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</si>
  <si>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</si>
  <si>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</si>
  <si>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</si>
  <si>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</si>
  <si>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</si>
  <si>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</si>
  <si>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</si>
  <si>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</si>
  <si>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</si>
  <si>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</si>
  <si>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</si>
  <si>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</si>
  <si>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</si>
  <si>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</si>
  <si>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</si>
  <si>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</si>
  <si>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</si>
  <si>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</si>
  <si>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</si>
  <si>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</si>
  <si>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</si>
  <si>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</si>
  <si>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</si>
  <si>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</si>
  <si>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</si>
  <si>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</si>
  <si>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</si>
  <si>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</si>
  <si>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</si>
  <si>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</si>
  <si>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</si>
  <si>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</si>
  <si>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</si>
  <si>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</si>
  <si>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</si>
  <si>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</si>
  <si>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</si>
  <si>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</si>
  <si>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</si>
  <si>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</si>
  <si>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</si>
  <si>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</si>
  <si>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</si>
  <si>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</si>
  <si>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</si>
  <si>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</si>
  <si>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</si>
  <si>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</si>
  <si>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</si>
  <si>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</si>
  <si>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</si>
  <si>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</si>
  <si>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</si>
  <si>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</si>
  <si>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</si>
  <si>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</si>
  <si>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</si>
  <si>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</si>
  <si>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</si>
  <si>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</si>
  <si>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</si>
  <si>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</si>
  <si>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</si>
  <si>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</si>
  <si>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</si>
  <si>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</si>
  <si>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</si>
  <si>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</si>
  <si>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</si>
  <si>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</si>
  <si>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</si>
  <si>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</si>
  <si>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</si>
  <si>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</si>
  <si>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</si>
  <si>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</si>
  <si>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</si>
  <si>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</si>
  <si>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</si>
  <si>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</si>
  <si>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</si>
  <si>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</si>
  <si>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</si>
  <si>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</si>
  <si>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</si>
  <si>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</si>
  <si>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</si>
  <si>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</si>
  <si>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</si>
  <si>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</si>
  <si>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</si>
  <si>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</si>
  <si>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</si>
  <si>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</si>
  <si>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</si>
  <si>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</si>
  <si>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</si>
  <si>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</si>
  <si>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</si>
  <si>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</si>
  <si>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</si>
  <si>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</si>
  <si>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</si>
  <si>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</si>
  <si>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</si>
  <si>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</si>
  <si>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</si>
  <si>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</si>
  <si>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</si>
  <si>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</si>
  <si>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</si>
  <si>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</si>
  <si>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</si>
  <si>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</si>
  <si>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</si>
  <si>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</si>
  <si>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</si>
  <si>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</si>
  <si>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</si>
  <si>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</si>
  <si>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</si>
  <si>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</si>
  <si>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</si>
  <si>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</si>
  <si>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</si>
  <si>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</si>
  <si>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</si>
  <si>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</si>
  <si>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</si>
  <si>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</si>
  <si>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</si>
  <si>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</si>
  <si>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</si>
  <si>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</si>
  <si>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</si>
  <si>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</si>
  <si>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</si>
  <si>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</si>
  <si>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</si>
  <si>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</si>
  <si>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</si>
  <si>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</si>
  <si>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</si>
  <si>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</si>
  <si>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</si>
  <si>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</si>
  <si>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</si>
  <si>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</si>
  <si>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</si>
  <si>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</si>
  <si>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</si>
  <si>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</si>
  <si>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</si>
  <si>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</si>
  <si>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</si>
  <si>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</si>
  <si>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</si>
  <si>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</si>
  <si>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</si>
  <si>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</si>
  <si>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</si>
  <si>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</si>
  <si>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</si>
  <si>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</si>
  <si>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</si>
  <si>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</si>
  <si>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</si>
  <si>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</si>
  <si>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</si>
  <si>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</si>
  <si>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</si>
  <si>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</si>
  <si>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</si>
  <si>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</si>
  <si>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</si>
  <si>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</si>
  <si>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</si>
  <si>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</si>
  <si>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</si>
  <si>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</si>
  <si>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</si>
  <si>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</si>
  <si>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</si>
  <si>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</si>
  <si>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</si>
  <si>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</si>
  <si>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</si>
  <si>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</si>
  <si>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</si>
  <si>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</si>
  <si>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</si>
  <si>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</si>
  <si>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</si>
  <si>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</si>
  <si>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</si>
  <si>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</si>
  <si>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</si>
  <si>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</si>
  <si>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</si>
  <si>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</si>
  <si>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</si>
  <si>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</si>
  <si>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</si>
  <si>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</si>
  <si>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</si>
  <si>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</si>
  <si>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</si>
  <si>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</si>
  <si>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</si>
  <si>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</si>
  <si>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</si>
  <si>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</si>
  <si>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</si>
  <si>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</si>
  <si>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</si>
  <si>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</si>
  <si>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</si>
  <si>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</si>
  <si>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</si>
  <si>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</si>
  <si>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</si>
  <si>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</si>
  <si>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</si>
  <si>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</si>
  <si>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</si>
  <si>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</si>
  <si>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</si>
  <si>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</si>
  <si>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</si>
  <si>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</si>
  <si>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</si>
  <si>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</si>
  <si>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</si>
  <si>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</si>
  <si>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</si>
  <si>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</si>
  <si>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</si>
  <si>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</si>
  <si>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</si>
  <si>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</si>
  <si>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</si>
  <si>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</si>
  <si>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</si>
  <si>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</si>
  <si>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</si>
  <si>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</si>
  <si>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</si>
  <si>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</si>
  <si>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</si>
  <si>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</si>
  <si>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</si>
  <si>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</si>
  <si>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</si>
  <si>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</si>
  <si>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</si>
  <si>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</si>
  <si>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</si>
  <si>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</si>
  <si>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</si>
  <si>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</si>
  <si>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</si>
  <si>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</si>
  <si>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</si>
  <si>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</si>
  <si>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</si>
  <si>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</si>
  <si>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</si>
  <si>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</si>
  <si>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</si>
  <si>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</si>
  <si>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</si>
  <si>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</si>
  <si>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</si>
  <si>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</si>
  <si>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</si>
  <si>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</si>
  <si>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</si>
  <si>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</si>
  <si>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</si>
  <si>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</si>
  <si>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</si>
  <si>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</si>
  <si>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</si>
  <si>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</si>
  <si>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</si>
  <si>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</si>
  <si>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</si>
  <si>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</si>
  <si>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</si>
  <si>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</si>
  <si>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</si>
  <si>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</si>
  <si>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</si>
  <si>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</si>
  <si>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</si>
  <si>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</si>
  <si>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</si>
  <si>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</si>
  <si>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</si>
  <si>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</si>
  <si>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</si>
  <si>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</si>
  <si>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</si>
  <si>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</si>
  <si>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</si>
  <si>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</si>
  <si>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</si>
  <si>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</si>
  <si>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</si>
  <si>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</si>
  <si>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</si>
  <si>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</si>
  <si>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</si>
  <si>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</si>
  <si>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</si>
  <si>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</si>
  <si>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</si>
  <si>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</si>
  <si>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</si>
  <si>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</si>
  <si>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</si>
  <si>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</si>
  <si>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</si>
  <si>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</si>
  <si>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</si>
  <si>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</si>
  <si>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</si>
  <si>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</si>
  <si>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</si>
  <si>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</si>
  <si>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</si>
  <si>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</si>
  <si>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</si>
  <si>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</si>
  <si>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</si>
  <si>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</si>
  <si>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</si>
  <si>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</si>
  <si>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</si>
  <si>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</si>
  <si>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</si>
  <si>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</si>
  <si>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</si>
  <si>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</si>
  <si>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</si>
  <si>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</si>
  <si>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</si>
  <si>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</si>
  <si>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</si>
  <si>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</si>
  <si>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</si>
  <si>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</si>
  <si>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</si>
  <si>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</si>
  <si>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</si>
  <si>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</si>
  <si>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</si>
  <si>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</si>
  <si>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</si>
  <si>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</si>
  <si>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</si>
  <si>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</si>
  <si>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</si>
  <si>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</si>
  <si>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</si>
  <si>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</si>
  <si>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</si>
  <si>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</si>
  <si>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</si>
  <si>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</si>
  <si>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</si>
  <si>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</si>
  <si>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</si>
  <si>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</si>
  <si>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</si>
  <si>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</si>
  <si>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</si>
  <si>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</si>
  <si>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</si>
  <si>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</si>
  <si>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</si>
  <si>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</si>
  <si>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</si>
  <si>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</si>
  <si>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</si>
  <si>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</si>
  <si>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</si>
  <si>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</si>
  <si>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</si>
  <si>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</si>
  <si>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</si>
  <si>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</si>
  <si>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</si>
  <si>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</si>
  <si>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</si>
  <si>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</si>
  <si>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</si>
  <si>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</si>
  <si>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</si>
  <si>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</si>
  <si>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</si>
  <si>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</si>
  <si>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</si>
  <si>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</si>
  <si>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</si>
  <si>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</si>
  <si>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</si>
  <si>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</si>
  <si>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</si>
  <si>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</si>
  <si>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</si>
  <si>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</si>
  <si>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</si>
  <si>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</si>
  <si>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</si>
  <si>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</si>
  <si>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</si>
  <si>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</si>
  <si>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</si>
  <si>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</si>
  <si>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</si>
  <si>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</si>
  <si>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</si>
  <si>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</si>
  <si>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</si>
  <si>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</si>
  <si>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</si>
  <si>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</si>
  <si>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</si>
  <si>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</si>
  <si>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</si>
  <si>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</si>
  <si>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</si>
  <si>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</si>
  <si>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</si>
  <si>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</si>
  <si>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</si>
  <si>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</si>
  <si>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</si>
  <si>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</si>
  <si>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</si>
  <si>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</si>
  <si>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</si>
  <si>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</si>
  <si>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</si>
  <si>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</si>
  <si>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</si>
  <si>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</si>
  <si>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</si>
  <si>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</si>
  <si>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</si>
  <si>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</si>
  <si>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</si>
  <si>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</si>
  <si>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</si>
  <si>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</si>
  <si>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</si>
  <si>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</si>
  <si>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</si>
  <si>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</si>
  <si>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</si>
  <si>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</si>
  <si>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</si>
  <si>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</si>
  <si>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</si>
  <si>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</si>
  <si>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</si>
  <si>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</si>
  <si>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</si>
  <si>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</si>
  <si>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</si>
  <si>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</si>
  <si>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</si>
  <si>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</si>
  <si>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</si>
  <si>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</si>
  <si>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</si>
  <si>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</si>
  <si>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</si>
  <si>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</si>
  <si>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</si>
  <si>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</si>
  <si>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</si>
  <si>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</si>
  <si>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</si>
  <si>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</si>
  <si>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</si>
  <si>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</si>
  <si>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</si>
  <si>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</si>
  <si>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</si>
  <si>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</si>
  <si>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</si>
  <si>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</si>
  <si>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</si>
  <si>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</si>
  <si>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</si>
  <si>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</si>
  <si>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</si>
  <si>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</si>
  <si>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</si>
  <si>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</si>
  <si>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</si>
  <si>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</si>
  <si>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</si>
  <si>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</si>
  <si>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</si>
  <si>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</si>
  <si>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</si>
  <si>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</si>
  <si>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</si>
  <si>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</si>
  <si>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</si>
  <si>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</si>
  <si>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</si>
  <si>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</si>
  <si>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</si>
  <si>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</si>
  <si>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</si>
  <si>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</si>
  <si>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</si>
  <si>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</si>
  <si>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</si>
  <si>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</si>
  <si>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</si>
  <si>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</si>
  <si>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</si>
  <si>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</si>
  <si>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</si>
  <si>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</si>
  <si>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</si>
  <si>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</si>
  <si>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</si>
  <si>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</si>
  <si>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</si>
  <si>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</si>
  <si>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</si>
  <si>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</si>
  <si>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</si>
  <si>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</si>
  <si>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</si>
  <si>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</si>
  <si>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</si>
  <si>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</si>
  <si>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</si>
  <si>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</si>
  <si>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</si>
  <si>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</si>
  <si>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</si>
  <si>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</si>
  <si>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</si>
  <si>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</si>
  <si>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</si>
  <si>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</si>
  <si>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</si>
  <si>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</si>
  <si>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</si>
  <si>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</si>
  <si>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</si>
  <si>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</si>
  <si>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</si>
  <si>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</si>
  <si>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</si>
  <si>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</si>
  <si>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</si>
  <si>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</si>
  <si>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</si>
  <si>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</si>
  <si>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</si>
  <si>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</si>
  <si>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</si>
  <si>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</si>
  <si>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</si>
  <si>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</si>
  <si>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</si>
  <si>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</si>
  <si>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</si>
  <si>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</si>
  <si>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</si>
  <si>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</si>
  <si>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</si>
  <si>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</si>
  <si>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</si>
  <si>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</si>
  <si>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</si>
  <si>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</si>
  <si>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</si>
  <si>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</si>
  <si>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</si>
  <si>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</si>
  <si>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</si>
  <si>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</si>
  <si>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</si>
  <si>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</si>
  <si>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</si>
  <si>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</si>
  <si>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</si>
  <si>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</si>
  <si>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</si>
  <si>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</si>
  <si>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</si>
  <si>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</si>
  <si>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</si>
  <si>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</si>
  <si>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</si>
  <si>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</si>
  <si>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</si>
  <si>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</si>
  <si>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</si>
  <si>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</si>
  <si>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</si>
  <si>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</si>
  <si>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</si>
  <si>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</si>
  <si>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</si>
  <si>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</si>
  <si>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</si>
  <si>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</si>
  <si>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</si>
  <si>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</si>
  <si>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</si>
  <si>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</si>
  <si>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</si>
  <si>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</si>
  <si>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</si>
  <si>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</si>
  <si>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</si>
  <si>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</si>
  <si>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</si>
  <si>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</si>
  <si>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</si>
  <si>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</si>
  <si>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</si>
  <si>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</si>
  <si>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</si>
  <si>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</si>
  <si>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</si>
  <si>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</si>
  <si>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</si>
  <si>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</si>
  <si>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</si>
  <si>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</si>
  <si>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</si>
  <si>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</si>
  <si>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</si>
  <si>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</si>
  <si>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</si>
  <si>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</si>
  <si>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</si>
  <si>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</si>
  <si>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</si>
  <si>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</si>
  <si>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</si>
  <si>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</si>
  <si>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</si>
  <si>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</si>
  <si>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</si>
  <si>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</si>
  <si>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</si>
  <si>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</si>
  <si>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</si>
  <si>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</si>
  <si>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</si>
  <si>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</si>
  <si>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</si>
  <si>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</si>
  <si>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</si>
  <si>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</si>
  <si>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</si>
  <si>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</si>
  <si>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</si>
  <si>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</si>
  <si>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</si>
  <si>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</si>
  <si>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</si>
  <si>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</si>
  <si>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</si>
  <si>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</si>
  <si>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</si>
  <si>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</si>
  <si>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</si>
  <si>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</si>
  <si>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</si>
  <si>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</si>
  <si>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</si>
  <si>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</si>
  <si>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</si>
  <si>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</si>
  <si>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</si>
  <si>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</si>
  <si>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</si>
  <si>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</si>
  <si>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</si>
  <si>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</si>
  <si>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</si>
  <si>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</si>
  <si>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</si>
  <si>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</si>
  <si>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</si>
  <si>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</si>
  <si>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</si>
  <si>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</si>
  <si>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</si>
  <si>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</si>
  <si>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</si>
  <si>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</si>
  <si>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</si>
  <si>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</si>
  <si>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</si>
  <si>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</si>
  <si>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</si>
  <si>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</si>
  <si>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</si>
  <si>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</si>
  <si>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</si>
  <si>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</si>
  <si>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</si>
  <si>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</si>
  <si>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</si>
  <si>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</si>
  <si>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</si>
  <si>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</si>
  <si>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</si>
  <si>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</si>
  <si>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</si>
  <si>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</si>
  <si>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</si>
  <si>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</si>
  <si>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</si>
  <si>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</si>
  <si>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</si>
  <si>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</si>
  <si>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</si>
  <si>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</si>
  <si>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</si>
  <si>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</si>
  <si>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</si>
  <si>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</si>
  <si>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</si>
  <si>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</si>
  <si>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</si>
  <si>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</si>
  <si>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</si>
  <si>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</si>
  <si>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</si>
  <si>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</si>
  <si>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</si>
  <si>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</si>
  <si>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</si>
  <si>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</si>
  <si>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</si>
  <si>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</si>
  <si>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</si>
  <si>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</si>
  <si>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</si>
  <si>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</si>
  <si>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</si>
  <si>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</si>
  <si>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</si>
  <si>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</si>
  <si>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</si>
  <si>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</si>
  <si>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</si>
  <si>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</si>
  <si>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</si>
  <si>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</si>
  <si>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</si>
  <si>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</si>
  <si>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</si>
  <si>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</si>
  <si>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</si>
  <si>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</si>
  <si>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</si>
  <si>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</si>
  <si>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</si>
  <si>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</si>
  <si>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</si>
  <si>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</si>
  <si>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</si>
  <si>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</si>
  <si>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</si>
  <si>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</si>
  <si>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</si>
  <si>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</si>
  <si>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</si>
  <si>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</si>
  <si>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</si>
  <si>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</si>
  <si>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</si>
  <si>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</si>
  <si>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</si>
  <si>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</si>
  <si>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</si>
  <si>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</si>
  <si>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</si>
  <si>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</si>
  <si>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</si>
  <si>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</si>
  <si>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</si>
  <si>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</si>
  <si>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</si>
  <si>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</si>
  <si>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</si>
  <si>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</si>
  <si>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</si>
  <si>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</si>
  <si>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</si>
  <si>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</si>
  <si>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</si>
  <si>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</si>
  <si>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</si>
  <si>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</si>
  <si>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</si>
  <si>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</si>
  <si>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</si>
  <si>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</si>
  <si>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</si>
  <si>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</si>
  <si>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</si>
  <si>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</si>
  <si>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</si>
  <si>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</si>
  <si>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</si>
  <si>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</si>
  <si>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</si>
  <si>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</si>
  <si>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</si>
  <si>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</si>
  <si>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</si>
  <si>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</si>
  <si>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</si>
  <si>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</si>
  <si>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</si>
  <si>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</si>
  <si>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</si>
  <si>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</si>
  <si>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</si>
  <si>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</si>
  <si>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</si>
  <si>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</si>
  <si>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</si>
  <si>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</si>
  <si>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</si>
  <si>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</si>
  <si>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</si>
  <si>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</si>
  <si>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</si>
  <si>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</si>
  <si>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</si>
  <si>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</si>
  <si>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</si>
  <si>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</si>
  <si>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</si>
  <si>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</si>
  <si>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</si>
  <si>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</si>
  <si>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</si>
  <si>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</si>
  <si>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</si>
  <si>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</si>
  <si>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</si>
  <si>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</si>
  <si>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</si>
  <si>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</si>
  <si>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</si>
  <si>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</si>
  <si>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</si>
  <si>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</si>
  <si>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</si>
  <si>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</si>
  <si>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</si>
  <si>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</si>
  <si>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</si>
  <si>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</si>
  <si>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</si>
  <si>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</si>
  <si>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</si>
  <si>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</si>
  <si>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</si>
  <si>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</si>
  <si>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</si>
  <si>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</si>
  <si>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</si>
  <si>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</si>
  <si>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</si>
  <si>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</si>
  <si>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</si>
  <si>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</si>
  <si>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</si>
  <si>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</si>
  <si>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</si>
  <si>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</si>
  <si>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</si>
  <si>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</si>
  <si>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</si>
  <si>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</si>
  <si>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</si>
  <si>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</si>
  <si>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</si>
  <si>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</si>
  <si>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</si>
  <si>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</si>
  <si>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</si>
  <si>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</si>
  <si>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</si>
  <si>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</si>
  <si>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</si>
  <si>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</si>
  <si>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</si>
  <si>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</si>
  <si>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</si>
  <si>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</si>
  <si>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</si>
  <si>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</si>
  <si>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</si>
  <si>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</si>
  <si>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</si>
  <si>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</si>
  <si>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</si>
  <si>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</si>
  <si>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</si>
  <si>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</si>
  <si>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</si>
  <si>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</si>
  <si>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</si>
  <si>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</si>
  <si>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</si>
  <si>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</si>
  <si>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</si>
  <si>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</si>
  <si>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</si>
  <si>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</si>
  <si>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</si>
  <si>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</si>
  <si>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</si>
  <si>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</si>
  <si>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</si>
  <si>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</si>
  <si>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</si>
  <si>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</si>
  <si>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</si>
  <si>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</si>
  <si>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</si>
  <si>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</si>
  <si>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</si>
  <si>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</si>
  <si>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</si>
  <si>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</si>
  <si>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</si>
  <si>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</si>
  <si>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</si>
  <si>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</si>
  <si>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</si>
  <si>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</si>
  <si>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</si>
  <si>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</si>
  <si>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</si>
  <si>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</si>
  <si>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</si>
  <si>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</si>
  <si>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</si>
  <si>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</si>
  <si>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</si>
  <si>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</si>
  <si>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</si>
  <si>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</si>
  <si>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</si>
  <si>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</si>
  <si>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</si>
  <si>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</si>
  <si>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</si>
  <si>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</si>
  <si>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</si>
  <si>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</si>
  <si>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</si>
  <si>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</si>
  <si>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</si>
  <si>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</si>
  <si>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</si>
  <si>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</si>
  <si>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</si>
  <si>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</si>
  <si>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</si>
  <si>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</si>
  <si>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</si>
  <si>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</si>
  <si>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</si>
  <si>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</si>
  <si>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</si>
  <si>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</si>
  <si>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</si>
  <si>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</si>
  <si>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</si>
  <si>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</si>
  <si>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</si>
  <si>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</si>
  <si>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</si>
  <si>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</si>
  <si>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</si>
  <si>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</si>
  <si>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</si>
  <si>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</si>
  <si>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</si>
  <si>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</si>
  <si>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</si>
  <si>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</si>
  <si>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</si>
  <si>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</si>
  <si>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</si>
  <si>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</si>
  <si>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</si>
  <si>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</si>
  <si>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</si>
  <si>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</si>
  <si>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</si>
  <si>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</si>
  <si>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</si>
  <si>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</si>
  <si>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</si>
  <si>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</si>
  <si>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</si>
  <si>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</si>
  <si>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</si>
  <si>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</si>
  <si>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</si>
  <si>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</si>
  <si>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</si>
  <si>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</si>
  <si>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</si>
  <si>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</si>
  <si>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</si>
  <si>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</si>
  <si>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</si>
  <si>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</si>
  <si>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</si>
  <si>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</si>
  <si>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</si>
  <si>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</si>
  <si>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</si>
  <si>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</si>
  <si>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</si>
  <si>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</si>
  <si>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</si>
  <si>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</si>
  <si>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</si>
  <si>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</si>
  <si>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</si>
  <si>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</si>
  <si>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</si>
  <si>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</si>
  <si>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</si>
  <si>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</si>
  <si>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</si>
  <si>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</si>
  <si>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</si>
  <si>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</si>
  <si>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</si>
  <si>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</si>
  <si>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</si>
  <si>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</si>
  <si>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</si>
  <si>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</si>
  <si>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</si>
  <si>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</si>
  <si>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</si>
  <si>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</si>
  <si>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</si>
  <si>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</si>
  <si>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</si>
  <si>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</si>
  <si>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</si>
  <si>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</si>
  <si>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</si>
  <si>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</si>
  <si>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</si>
  <si>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</si>
  <si>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</si>
  <si>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</si>
  <si>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</si>
  <si>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</si>
  <si>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</si>
  <si>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</si>
  <si>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</si>
  <si>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</si>
  <si>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</si>
  <si>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</si>
  <si>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</si>
  <si>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</si>
  <si>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</si>
  <si>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</si>
  <si>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</si>
  <si>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</si>
  <si>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</si>
  <si>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</si>
  <si>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</si>
  <si>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</si>
  <si>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</si>
  <si>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</si>
  <si>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</si>
  <si>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</si>
  <si>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</si>
  <si>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</si>
  <si>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</si>
  <si>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</si>
  <si>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</si>
  <si>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</si>
  <si>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</si>
  <si>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</si>
  <si>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</si>
  <si>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</si>
  <si>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</si>
  <si>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</si>
  <si>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</si>
  <si>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</si>
  <si>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</si>
  <si>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</si>
  <si>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</si>
  <si>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</si>
  <si>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</si>
  <si>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</si>
  <si>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</si>
  <si>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</si>
  <si>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</si>
  <si>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</si>
  <si>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</si>
  <si>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</si>
  <si>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</si>
  <si>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</si>
  <si>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</si>
  <si>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</si>
  <si>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</si>
  <si>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</si>
  <si>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</si>
  <si>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</si>
  <si>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</si>
  <si>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</si>
  <si>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</si>
  <si>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</si>
  <si>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</si>
  <si>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</si>
  <si>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</si>
  <si>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</si>
  <si>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</si>
  <si>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</si>
  <si>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</si>
  <si>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</si>
  <si>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</si>
  <si>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</si>
  <si>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</si>
  <si>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</si>
  <si>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</si>
  <si>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</si>
  <si>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</si>
  <si>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</si>
  <si>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</si>
  <si>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</si>
  <si>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</si>
  <si>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</si>
  <si>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</si>
  <si>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</si>
  <si>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</si>
  <si>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</si>
  <si>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</si>
  <si>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</si>
  <si>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</si>
  <si>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</si>
  <si>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</si>
  <si>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</si>
  <si>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</si>
  <si>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</si>
  <si>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</si>
  <si>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</si>
  <si>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</si>
  <si>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</si>
  <si>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</si>
  <si>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</si>
  <si>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</si>
  <si>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</si>
  <si>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</si>
  <si>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</si>
  <si>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</si>
  <si>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</si>
  <si>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</si>
  <si>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</si>
  <si>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</si>
  <si>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</si>
  <si>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</si>
  <si>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</si>
  <si>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</si>
  <si>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</si>
  <si>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</si>
  <si>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</si>
  <si>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</si>
  <si>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</si>
  <si>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</si>
  <si>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</si>
  <si>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</si>
  <si>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</si>
  <si>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</si>
  <si>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</si>
  <si>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</si>
  <si>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</si>
  <si>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</si>
  <si>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</si>
  <si>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</si>
  <si>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</si>
  <si>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</si>
  <si>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</si>
  <si>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</si>
  <si>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</si>
  <si>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</si>
  <si>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</si>
  <si>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</si>
  <si>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</si>
  <si>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</si>
  <si>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</si>
  <si>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</si>
  <si>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</si>
  <si>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</si>
  <si>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</si>
  <si>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</si>
  <si>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</si>
  <si>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</si>
  <si>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</si>
  <si>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</si>
  <si>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</si>
  <si>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</si>
  <si>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</si>
  <si>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</si>
  <si>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</si>
  <si>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</si>
  <si>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</si>
  <si>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</si>
  <si>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</si>
  <si>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</si>
  <si>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</si>
  <si>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</si>
  <si>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</si>
  <si>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</si>
  <si>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</si>
  <si>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</si>
  <si>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</si>
  <si>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</si>
  <si>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</si>
  <si>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</si>
  <si>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</si>
  <si>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</si>
  <si>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</si>
  <si>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</si>
  <si>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</si>
  <si>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</si>
  <si>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</si>
  <si>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</si>
  <si>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</si>
  <si>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</si>
  <si>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</si>
  <si>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</si>
  <si>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</si>
  <si>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</si>
  <si>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</si>
  <si>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</si>
  <si>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</si>
  <si>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</si>
  <si>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</si>
  <si>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</si>
  <si>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</si>
  <si>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</si>
  <si>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</si>
  <si>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</si>
  <si>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</si>
  <si>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</si>
  <si>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</si>
  <si>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</si>
  <si>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</si>
  <si>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</si>
  <si>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</si>
  <si>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</si>
  <si>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</si>
  <si>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</si>
  <si>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</si>
  <si>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</si>
  <si>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</si>
  <si>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</si>
  <si>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</si>
  <si>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</si>
  <si>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</si>
  <si>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</si>
  <si>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</si>
  <si>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</si>
  <si>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</si>
  <si>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</si>
  <si>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</si>
  <si>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</si>
  <si>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</si>
  <si>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</si>
  <si>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</si>
  <si>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</si>
  <si>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</si>
  <si>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</si>
  <si>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</si>
  <si>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</si>
  <si>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</si>
  <si>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</si>
  <si>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</si>
  <si>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</si>
  <si>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</si>
  <si>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</si>
  <si>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</si>
  <si>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</si>
  <si>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</si>
  <si>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</si>
  <si>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</si>
  <si>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</si>
  <si>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</si>
  <si>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</si>
  <si>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</si>
  <si>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</si>
  <si>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</si>
  <si>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</si>
  <si>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</si>
  <si>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</si>
  <si>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</si>
  <si>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</si>
  <si>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</si>
  <si>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</si>
  <si>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</si>
  <si>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</si>
  <si>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</si>
  <si>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</si>
  <si>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</si>
  <si>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</si>
  <si>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</si>
  <si>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</si>
  <si>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</si>
  <si>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</si>
  <si>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</si>
  <si>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</si>
  <si>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</si>
  <si>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</si>
  <si>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</si>
  <si>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</si>
  <si>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</si>
  <si>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</si>
  <si>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</si>
  <si>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</si>
  <si>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</si>
  <si>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</si>
  <si>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</si>
  <si>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</si>
  <si>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</si>
  <si>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</si>
  <si>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</si>
  <si>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</si>
  <si>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</si>
  <si>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</si>
  <si>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</si>
  <si>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</si>
  <si>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</si>
  <si>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</si>
  <si>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</si>
  <si>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</si>
  <si>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</si>
  <si>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</si>
  <si>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</si>
  <si>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</si>
  <si>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</si>
  <si>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</si>
  <si>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</si>
  <si>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</si>
  <si>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</si>
  <si>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</si>
  <si>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</si>
  <si>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</si>
  <si>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</si>
  <si>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</si>
  <si>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</si>
  <si>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</si>
  <si>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</si>
  <si>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</si>
  <si>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</si>
  <si>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</si>
  <si>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</si>
  <si>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</si>
  <si>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</si>
  <si>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</si>
  <si>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</si>
  <si>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</si>
  <si>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</si>
  <si>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</si>
  <si>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</si>
  <si>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</si>
  <si>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</si>
  <si>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</si>
  <si>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</si>
  <si>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</si>
  <si>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</si>
  <si>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</si>
  <si>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</si>
  <si>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</si>
  <si>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</si>
  <si>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</si>
  <si>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</si>
  <si>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</si>
  <si>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</si>
  <si>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</si>
  <si>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</si>
  <si>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</si>
  <si>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</si>
  <si>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</si>
  <si>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</si>
  <si>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</si>
  <si>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</si>
  <si>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</si>
  <si>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</si>
  <si>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</si>
  <si>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</si>
  <si>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</si>
  <si>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</si>
  <si>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</si>
  <si>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</si>
  <si>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</si>
  <si>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</si>
  <si>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</si>
  <si>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</si>
  <si>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</si>
  <si>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</si>
  <si>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</si>
  <si>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</si>
  <si>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</si>
  <si>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</si>
  <si>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</si>
  <si>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</si>
  <si>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</si>
  <si>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</si>
  <si>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</si>
  <si>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</si>
  <si>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</si>
  <si>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</si>
  <si>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</si>
  <si>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</si>
  <si>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</si>
  <si>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</si>
  <si>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</si>
  <si>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</si>
  <si>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</si>
  <si>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</si>
  <si>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</si>
  <si>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</si>
  <si>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</si>
  <si>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</si>
  <si>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</si>
  <si>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</si>
  <si>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</si>
  <si>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</si>
  <si>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</si>
  <si>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</si>
  <si>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</si>
  <si>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</si>
  <si>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</si>
  <si>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</si>
  <si>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</si>
  <si>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</si>
  <si>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</si>
  <si>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</si>
  <si>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</si>
  <si>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</si>
  <si>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</si>
  <si>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</si>
  <si>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</si>
  <si>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</si>
  <si>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</si>
  <si>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</si>
  <si>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</si>
  <si>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</si>
  <si>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</si>
  <si>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</si>
  <si>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</si>
  <si>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</si>
  <si>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</si>
  <si>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</si>
  <si>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</si>
  <si>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</si>
  <si>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</si>
  <si>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</si>
  <si>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</si>
  <si>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</si>
  <si>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</si>
  <si>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</si>
  <si>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</si>
  <si>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</si>
  <si>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</si>
  <si>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</si>
  <si>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</si>
  <si>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</si>
  <si>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</si>
  <si>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</si>
  <si>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</si>
  <si>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</si>
  <si>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</si>
  <si>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</si>
  <si>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</si>
  <si>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</si>
  <si>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</si>
  <si>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</si>
  <si>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</si>
  <si>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</si>
  <si>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</si>
  <si>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</si>
  <si>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</si>
  <si>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</si>
  <si>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</si>
  <si>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</si>
  <si>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</si>
  <si>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</si>
  <si>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</si>
  <si>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</si>
  <si>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</si>
  <si>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</si>
  <si>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</si>
  <si>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</si>
  <si>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</si>
  <si>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</si>
  <si>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</si>
  <si>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</si>
  <si>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</si>
  <si>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</si>
  <si>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</si>
  <si>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</si>
  <si>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</si>
  <si>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</si>
  <si>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</si>
  <si>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</si>
  <si>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</si>
  <si>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</si>
  <si>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</si>
  <si>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</si>
  <si>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</si>
  <si>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</si>
  <si>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</si>
  <si>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</si>
  <si>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</si>
  <si>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</si>
  <si>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</si>
  <si>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</si>
  <si>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</si>
  <si>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</si>
  <si>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</si>
  <si>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</si>
  <si>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</si>
  <si>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</si>
  <si>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</si>
  <si>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</si>
  <si>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</si>
  <si>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</si>
  <si>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</si>
  <si>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</si>
  <si>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</si>
  <si>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</si>
  <si>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</si>
  <si>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</si>
  <si>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</si>
  <si>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</si>
  <si>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</si>
  <si>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</si>
  <si>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</si>
  <si>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</si>
  <si>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</si>
  <si>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</si>
  <si>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</si>
  <si>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</si>
  <si>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</si>
  <si>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</si>
  <si>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</si>
  <si>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</si>
  <si>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</si>
  <si>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</si>
  <si>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</si>
  <si>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</si>
  <si>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</si>
  <si>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</si>
  <si>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</si>
  <si>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</si>
  <si>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</si>
  <si>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</si>
  <si>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</si>
  <si>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</si>
  <si>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</si>
  <si>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</si>
  <si>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</si>
  <si>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</si>
  <si>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</si>
  <si>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</si>
  <si>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</si>
  <si>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</si>
  <si>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</si>
  <si>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</si>
  <si>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</si>
  <si>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</si>
  <si>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</si>
  <si>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</si>
  <si>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</si>
  <si>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</si>
  <si>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</si>
  <si>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</si>
  <si>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</si>
  <si>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</si>
  <si>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</si>
  <si>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</si>
  <si>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</si>
  <si>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</si>
  <si>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</si>
  <si>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</si>
  <si>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</si>
  <si>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</si>
  <si>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</si>
  <si>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</si>
  <si>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</si>
  <si>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</si>
  <si>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</si>
  <si>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</si>
  <si>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</si>
  <si>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</si>
  <si>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</si>
  <si>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</si>
  <si>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</si>
  <si>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</si>
  <si>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</si>
  <si>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</si>
  <si>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</si>
  <si>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</si>
  <si>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</si>
  <si>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</si>
  <si>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</si>
  <si>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</si>
  <si>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</si>
  <si>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</si>
  <si>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</si>
  <si>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</si>
  <si>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</si>
  <si>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</si>
  <si>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</si>
  <si>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</si>
  <si>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</si>
  <si>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</si>
  <si>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</si>
  <si>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</si>
  <si>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</si>
  <si>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</si>
  <si>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</si>
  <si>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</si>
  <si>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</si>
  <si>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</si>
  <si>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</si>
  <si>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</si>
  <si>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</si>
  <si>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</si>
  <si>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</si>
  <si>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</si>
  <si>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</si>
  <si>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</si>
  <si>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</si>
  <si>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</si>
  <si>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</si>
  <si>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</si>
  <si>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</si>
  <si>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</si>
  <si>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</si>
  <si>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</si>
  <si>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</si>
  <si>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</si>
  <si>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</si>
  <si>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</si>
  <si>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</si>
  <si>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</si>
  <si>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</si>
  <si>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</si>
  <si>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</si>
  <si>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</si>
  <si>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</si>
  <si>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</si>
  <si>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</si>
  <si>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</si>
  <si>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</si>
  <si>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</si>
  <si>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</si>
  <si>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</si>
  <si>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</si>
  <si>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</si>
  <si>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</si>
  <si>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</si>
  <si>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</si>
  <si>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</si>
  <si>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</si>
  <si>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</si>
  <si>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</si>
  <si>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</si>
  <si>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</si>
  <si>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</si>
  <si>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</si>
  <si>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</si>
  <si>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</si>
  <si>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</si>
  <si>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</si>
  <si>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</si>
  <si>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</si>
  <si>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</si>
  <si>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</si>
  <si>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</si>
  <si>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</si>
  <si>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</si>
  <si>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</si>
  <si>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</si>
  <si>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</si>
  <si>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</si>
  <si>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</si>
  <si>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</si>
  <si>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</si>
  <si>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</si>
  <si>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</si>
  <si>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</si>
  <si>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</si>
  <si>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</si>
  <si>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</si>
  <si>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</si>
  <si>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</si>
  <si>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</si>
  <si>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</si>
  <si>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</si>
  <si>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</si>
  <si>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</si>
  <si>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</si>
  <si>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</si>
  <si>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</si>
  <si>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</si>
  <si>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</si>
  <si>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</si>
  <si>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</si>
  <si>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</si>
  <si>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</si>
  <si>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</si>
  <si>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</si>
  <si>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</si>
  <si>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</si>
  <si>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</si>
  <si>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</si>
  <si>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</si>
  <si>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</si>
  <si>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</si>
  <si>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</si>
  <si>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</si>
  <si>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</si>
  <si>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</si>
  <si>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</si>
  <si>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</si>
  <si>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</si>
  <si>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</si>
  <si>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</si>
  <si>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</si>
  <si>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</si>
  <si>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</si>
  <si>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</si>
  <si>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</si>
  <si>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</si>
  <si>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</si>
  <si>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</si>
  <si>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</si>
  <si>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</si>
  <si>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</si>
  <si>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</si>
  <si>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</si>
  <si>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</si>
  <si>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</si>
  <si>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</si>
  <si>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</si>
  <si>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</si>
  <si>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</si>
  <si>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</si>
  <si>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</si>
  <si>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</si>
  <si>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</si>
  <si>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</si>
  <si>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</si>
  <si>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</si>
  <si>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</si>
  <si>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</si>
  <si>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</si>
  <si>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</si>
  <si>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</si>
  <si>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</si>
  <si>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</si>
  <si>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</si>
  <si>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</si>
  <si>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</si>
  <si>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</si>
  <si>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</si>
  <si>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</si>
  <si>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</si>
  <si>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</si>
  <si>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</si>
  <si>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</si>
  <si>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</si>
  <si>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</si>
  <si>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</si>
  <si>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</si>
  <si>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</si>
  <si>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</si>
  <si>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</si>
  <si>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</si>
  <si>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</si>
  <si>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</si>
  <si>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</si>
  <si>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</si>
  <si>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</si>
  <si>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</si>
  <si>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</si>
  <si>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</si>
  <si>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</si>
  <si>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</si>
  <si>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</si>
  <si>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</si>
  <si>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</si>
  <si>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</si>
  <si>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</si>
  <si>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</si>
  <si>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</si>
  <si>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</si>
  <si>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</si>
  <si>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</si>
  <si>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</si>
  <si>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</si>
  <si>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</si>
  <si>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</si>
  <si>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</si>
  <si>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</si>
  <si>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</si>
  <si>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</si>
  <si>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</si>
  <si>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</si>
  <si>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</si>
  <si>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</si>
  <si>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</si>
  <si>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</si>
  <si>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</si>
  <si>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</si>
  <si>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</si>
  <si>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</si>
  <si>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</si>
  <si>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</si>
  <si>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</si>
  <si>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</si>
  <si>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</si>
  <si>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</si>
  <si>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</si>
  <si>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</si>
  <si>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</si>
  <si>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</si>
  <si>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</si>
  <si>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</si>
  <si>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</si>
  <si>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</si>
  <si>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</si>
  <si>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</si>
  <si>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</si>
  <si>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</si>
  <si>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</si>
  <si>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</si>
  <si>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</si>
  <si>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</si>
  <si>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</si>
  <si>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</si>
  <si>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</si>
  <si>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</si>
  <si>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</si>
  <si>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</si>
  <si>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</si>
  <si>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</si>
  <si>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</si>
  <si>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</si>
  <si>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</si>
  <si>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</si>
  <si>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</si>
  <si>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</si>
  <si>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</si>
  <si>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</si>
  <si>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</si>
  <si>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</si>
  <si>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</si>
  <si>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</si>
  <si>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</si>
  <si>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</si>
  <si>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</si>
  <si>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</si>
  <si>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</si>
  <si>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</si>
  <si>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</si>
  <si>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</si>
  <si>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</si>
  <si>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</si>
  <si>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</si>
  <si>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</si>
  <si>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</si>
  <si>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</si>
  <si>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</si>
  <si>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</si>
  <si>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</si>
  <si>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</si>
  <si>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</si>
  <si>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</si>
  <si>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</si>
  <si>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</si>
  <si>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</si>
  <si>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</si>
  <si>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</si>
  <si>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</si>
  <si>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</si>
  <si>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</si>
  <si>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</si>
  <si>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</si>
  <si>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</si>
  <si>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</si>
  <si>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</si>
  <si>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</si>
  <si>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</si>
  <si>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</si>
  <si>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</si>
  <si>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</si>
  <si>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</si>
  <si>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</si>
  <si>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</si>
  <si>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</si>
  <si>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</si>
  <si>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</si>
  <si>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</si>
  <si>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</si>
  <si>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</si>
  <si>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</si>
  <si>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</si>
  <si>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</si>
  <si>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</si>
  <si>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</si>
  <si>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</si>
  <si>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</si>
  <si>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</si>
  <si>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</si>
  <si>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</si>
  <si>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</si>
  <si>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</si>
  <si>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</si>
  <si>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</si>
  <si>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</si>
  <si>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</si>
  <si>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</si>
  <si>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</si>
  <si>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</si>
  <si>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</si>
  <si>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</si>
  <si>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</si>
  <si>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</si>
  <si>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</si>
  <si>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</si>
  <si>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</si>
  <si>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</si>
  <si>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</si>
  <si>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</si>
  <si>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</si>
  <si>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</si>
  <si>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</si>
  <si>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</si>
  <si>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</si>
  <si>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</si>
  <si>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</si>
  <si>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</si>
  <si>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</si>
  <si>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</si>
  <si>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</si>
  <si>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</si>
  <si>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</si>
  <si>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</si>
  <si>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</si>
  <si>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</si>
  <si>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</si>
  <si>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</si>
  <si>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</si>
  <si>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</si>
  <si>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</si>
  <si>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</si>
  <si>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</si>
  <si>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</si>
  <si>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</si>
  <si>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</si>
  <si>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</si>
  <si>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</si>
  <si>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</si>
  <si>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</si>
  <si>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</si>
  <si>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</si>
  <si>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</si>
  <si>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</si>
  <si>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</si>
  <si>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</si>
  <si>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</si>
  <si>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</si>
  <si>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</si>
  <si>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</si>
  <si>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</si>
  <si>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</si>
  <si>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</si>
  <si>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</si>
  <si>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</si>
  <si>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</si>
  <si>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</si>
  <si>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</si>
  <si>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</si>
  <si>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</si>
  <si>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</si>
  <si>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</si>
  <si>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</si>
  <si>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</si>
  <si>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</si>
  <si>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</si>
  <si>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</si>
  <si>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</si>
  <si>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</si>
  <si>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</si>
  <si>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</si>
  <si>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</si>
  <si>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</si>
  <si>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</si>
  <si>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</si>
  <si>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</si>
  <si>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</si>
  <si>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</si>
  <si>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</si>
  <si>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</si>
  <si>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</si>
  <si>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</si>
  <si>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</si>
  <si>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</si>
  <si>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</si>
  <si>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</si>
  <si>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</si>
  <si>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</si>
  <si>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</si>
  <si>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</si>
  <si>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</si>
  <si>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</si>
  <si>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</si>
  <si>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</si>
  <si>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</si>
  <si>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</si>
  <si>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</si>
  <si>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</si>
  <si>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</si>
  <si>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</si>
  <si>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</si>
  <si>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</si>
  <si>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</si>
  <si>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</si>
  <si>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</si>
  <si>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</si>
  <si>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</si>
  <si>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</si>
  <si>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</si>
  <si>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</si>
  <si>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</si>
  <si>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</si>
  <si>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</si>
  <si>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</si>
  <si>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</si>
  <si>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</si>
  <si>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</si>
  <si>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</si>
  <si>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</si>
  <si>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</si>
  <si>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</si>
  <si>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</si>
  <si>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</si>
  <si>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</si>
  <si>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</si>
  <si>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</si>
  <si>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</si>
  <si>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</si>
  <si>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</si>
  <si>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</si>
  <si>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</si>
  <si>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</si>
  <si>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</si>
  <si>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</si>
  <si>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</si>
  <si>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</si>
  <si>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</si>
  <si>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</si>
  <si>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</si>
  <si>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</si>
  <si>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</si>
  <si>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</si>
  <si>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</si>
  <si>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</si>
  <si>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</si>
  <si>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</si>
  <si>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</si>
  <si>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</si>
  <si>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</si>
  <si>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</si>
  <si>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</si>
  <si>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</si>
  <si>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</si>
  <si>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</si>
  <si>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</si>
  <si>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</si>
  <si>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</si>
  <si>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</si>
  <si>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</si>
  <si>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</si>
  <si>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</si>
  <si>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</si>
  <si>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</si>
  <si>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</si>
  <si>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</si>
  <si>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</si>
  <si>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</si>
  <si>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</si>
  <si>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</si>
  <si>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</si>
  <si>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</si>
  <si>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</si>
  <si>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</si>
  <si>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</si>
  <si>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</si>
  <si>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</si>
  <si>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</si>
  <si>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</si>
  <si>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</si>
  <si>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</si>
  <si>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</si>
  <si>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</si>
  <si>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</si>
  <si>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</si>
  <si>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</si>
  <si>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</si>
  <si>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</si>
  <si>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</si>
  <si>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</si>
  <si>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</si>
  <si>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</si>
  <si>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</si>
  <si>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</si>
  <si>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</si>
  <si>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</si>
  <si>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</si>
  <si>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</si>
  <si>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</si>
  <si>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</si>
  <si>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</si>
  <si>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</si>
  <si>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</si>
  <si>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</si>
  <si>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</si>
  <si>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</si>
  <si>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</si>
  <si>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</si>
  <si>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</si>
  <si>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</si>
  <si>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</si>
  <si>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</si>
  <si>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</si>
  <si>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</si>
  <si>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</si>
  <si>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</si>
  <si>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</si>
  <si>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</si>
  <si>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</si>
  <si>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</si>
  <si>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</si>
  <si>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</si>
  <si>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</si>
  <si>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</si>
  <si>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</si>
  <si>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</si>
  <si>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</si>
  <si>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</si>
  <si>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</si>
  <si>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</si>
  <si>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</si>
  <si>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</si>
  <si>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</si>
  <si>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</si>
  <si>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</si>
  <si>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</si>
  <si>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</si>
  <si>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</si>
  <si>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</si>
  <si>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</si>
  <si>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</si>
  <si>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</si>
  <si>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</si>
  <si>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</si>
  <si>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</si>
  <si>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</si>
  <si>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</si>
  <si>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</si>
  <si>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</si>
  <si>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</si>
  <si>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</si>
  <si>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</si>
  <si>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</si>
  <si>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</si>
  <si>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</si>
  <si>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</si>
  <si>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</si>
  <si>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</si>
  <si>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</si>
  <si>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</si>
  <si>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</si>
  <si>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</si>
  <si>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</si>
  <si>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</si>
  <si>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</si>
  <si>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</si>
  <si>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</si>
  <si>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</si>
  <si>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</si>
  <si>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</si>
  <si>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</si>
  <si>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</si>
  <si>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</si>
  <si>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</si>
  <si>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</si>
  <si>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</si>
  <si>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</si>
  <si>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</si>
  <si>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</si>
  <si>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</si>
  <si>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</si>
  <si>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</si>
  <si>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</si>
  <si>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</si>
  <si>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</si>
  <si>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</si>
  <si>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</si>
  <si>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</si>
  <si>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</si>
  <si>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</si>
  <si>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</si>
  <si>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</si>
  <si>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</si>
  <si>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</si>
  <si>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</si>
  <si>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</si>
  <si>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</si>
  <si>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</si>
  <si>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</si>
  <si>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</si>
  <si>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</si>
  <si>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</si>
  <si>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</si>
  <si>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</si>
  <si>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</si>
  <si>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</si>
  <si>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</si>
  <si>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</si>
  <si>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</si>
  <si>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</si>
  <si>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</si>
  <si>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</si>
  <si>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</si>
  <si>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</si>
  <si>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</si>
  <si>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</si>
  <si>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</si>
  <si>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</si>
  <si>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</si>
  <si>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</si>
  <si>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</si>
  <si>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</si>
  <si>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</si>
  <si>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</si>
  <si>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</si>
  <si>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</si>
  <si>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</si>
  <si>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</si>
  <si>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</si>
  <si>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</si>
  <si>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</si>
  <si>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</si>
  <si>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</si>
  <si>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</si>
  <si>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</si>
  <si>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</si>
  <si>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</si>
  <si>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</si>
  <si>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</si>
  <si>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</si>
  <si>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</si>
  <si>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</si>
  <si>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</si>
  <si>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</si>
  <si>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</si>
  <si>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</si>
  <si>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</si>
  <si>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</si>
  <si>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</si>
  <si>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</si>
  <si>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</si>
  <si>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</si>
  <si>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</si>
  <si>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</si>
  <si>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</si>
  <si>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</si>
  <si>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</si>
  <si>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</si>
  <si>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</si>
  <si>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</si>
  <si>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</si>
  <si>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</si>
  <si>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</si>
  <si>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</si>
  <si>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</si>
  <si>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</si>
  <si>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</si>
  <si>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</si>
  <si>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</si>
  <si>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</si>
  <si>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</si>
  <si>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</si>
  <si>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</si>
  <si>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</si>
  <si>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</si>
  <si>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</si>
  <si>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</si>
  <si>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</si>
  <si>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</si>
  <si>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</si>
  <si>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</si>
  <si>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</si>
  <si>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</si>
  <si>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</si>
  <si>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</si>
  <si>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</si>
  <si>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</si>
  <si>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</si>
  <si>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</si>
  <si>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</si>
  <si>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</si>
  <si>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</si>
  <si>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</si>
  <si>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</si>
  <si>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</si>
  <si>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</si>
  <si>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</si>
  <si>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</si>
  <si>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</si>
  <si>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</si>
  <si>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</si>
  <si>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</si>
  <si>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</si>
  <si>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</si>
  <si>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</si>
  <si>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</si>
  <si>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</si>
  <si>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</si>
  <si>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</si>
  <si>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</si>
  <si>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</si>
  <si>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</si>
  <si>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</si>
  <si>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</si>
  <si>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</si>
  <si>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</si>
  <si>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</si>
  <si>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</si>
  <si>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</si>
  <si>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</si>
  <si>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</si>
  <si>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</si>
  <si>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</si>
  <si>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</si>
  <si>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</si>
  <si>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</si>
  <si>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</si>
  <si>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</si>
  <si>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</si>
  <si>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</si>
  <si>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</si>
  <si>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</si>
  <si>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</si>
  <si>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</si>
  <si>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</si>
  <si>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</si>
  <si>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</si>
  <si>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</si>
  <si>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</si>
  <si>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</si>
  <si>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</si>
  <si>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</si>
  <si>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</si>
  <si>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</si>
  <si>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</si>
  <si>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</si>
  <si>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</si>
  <si>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</si>
  <si>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</si>
  <si>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</si>
  <si>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</si>
  <si>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</si>
  <si>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</si>
  <si>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</si>
  <si>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</si>
  <si>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</si>
  <si>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</si>
  <si>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</si>
  <si>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</si>
  <si>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</si>
  <si>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</si>
  <si>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</si>
  <si>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</si>
  <si>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</si>
  <si>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</si>
  <si>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</si>
  <si>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</si>
  <si>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</si>
  <si>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</si>
  <si>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</si>
  <si>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</si>
  <si>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</si>
  <si>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</si>
  <si>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</si>
  <si>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</si>
  <si>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</si>
  <si>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</si>
  <si>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</si>
  <si>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</si>
  <si>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</si>
  <si>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</si>
  <si>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</si>
  <si>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</si>
  <si>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</si>
  <si>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</si>
  <si>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</si>
  <si>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</si>
  <si>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</si>
  <si>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</si>
  <si>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</si>
  <si>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</si>
  <si>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</si>
  <si>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</si>
  <si>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</si>
  <si>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</si>
  <si>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</si>
  <si>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</si>
  <si>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</si>
  <si>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</si>
  <si>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</si>
  <si>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</si>
  <si>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</si>
  <si>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</si>
  <si>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</si>
  <si>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</si>
  <si>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</si>
  <si>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</si>
  <si>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</si>
  <si>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</si>
  <si>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</si>
  <si>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</si>
  <si>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</si>
  <si>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</si>
  <si>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</si>
  <si>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</si>
  <si>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</si>
  <si>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</si>
  <si>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</si>
  <si>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</si>
  <si>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</si>
  <si>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</si>
  <si>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</si>
  <si>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</si>
  <si>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</si>
  <si>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</si>
  <si>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</si>
  <si>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</si>
  <si>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</si>
  <si>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</si>
  <si>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</si>
  <si>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</si>
  <si>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</si>
  <si>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</si>
  <si>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</si>
  <si>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</si>
  <si>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</si>
  <si>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</si>
  <si>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</si>
  <si>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</si>
  <si>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</si>
  <si>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</si>
  <si>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</si>
  <si>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</si>
  <si>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</si>
  <si>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</si>
  <si>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</si>
  <si>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</si>
  <si>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</si>
  <si>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</si>
  <si>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</si>
  <si>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</si>
  <si>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</si>
  <si>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</si>
  <si>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</si>
  <si>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</si>
  <si>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</si>
  <si>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</si>
  <si>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</si>
  <si>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</si>
  <si>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</si>
  <si>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</si>
  <si>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</si>
  <si>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</si>
  <si>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</si>
  <si>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</si>
  <si>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</si>
  <si>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</si>
  <si>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</si>
  <si>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</si>
  <si>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</si>
  <si>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</si>
  <si>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</si>
  <si>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</si>
  <si>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</si>
  <si>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</si>
  <si>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</si>
  <si>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</si>
  <si>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</si>
  <si>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</si>
  <si>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</si>
  <si>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</si>
  <si>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</si>
  <si>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</si>
  <si>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</si>
  <si>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</si>
  <si>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</si>
  <si>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</si>
  <si>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</si>
  <si>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</si>
  <si>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</si>
  <si>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</si>
  <si>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</si>
  <si>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</si>
  <si>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</si>
  <si>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</si>
  <si>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</si>
  <si>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</si>
  <si>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</si>
  <si>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</si>
  <si>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</si>
  <si>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</si>
  <si>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</si>
  <si>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</si>
  <si>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</si>
  <si>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</si>
  <si>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</si>
  <si>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</si>
  <si>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</si>
  <si>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</si>
  <si>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</si>
  <si>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</si>
  <si>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</si>
  <si>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</si>
  <si>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</si>
  <si>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</si>
  <si>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</si>
  <si>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</si>
  <si>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</si>
  <si>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</si>
  <si>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</si>
  <si>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</si>
  <si>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</si>
  <si>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</si>
  <si>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</si>
  <si>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</si>
  <si>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</si>
  <si>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</si>
  <si>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</si>
  <si>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</si>
  <si>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</si>
  <si>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</si>
  <si>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</si>
  <si>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</si>
  <si>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</si>
  <si>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</si>
  <si>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</si>
  <si>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</si>
  <si>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</si>
  <si>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</si>
  <si>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</si>
  <si>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</si>
  <si>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</si>
  <si>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</si>
  <si>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</si>
  <si>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</si>
  <si>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</si>
  <si>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</si>
  <si>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</si>
  <si>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</si>
  <si>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</si>
  <si>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</si>
  <si>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</si>
  <si>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</si>
  <si>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</si>
  <si>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</si>
  <si>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</si>
  <si>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</si>
  <si>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</si>
  <si>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</si>
  <si>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</si>
  <si>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</si>
  <si>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</si>
  <si>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</si>
  <si>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</si>
  <si>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</si>
  <si>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</si>
  <si>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</si>
  <si>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</si>
  <si>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</si>
  <si>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</si>
  <si>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</si>
  <si>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</si>
  <si>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</si>
  <si>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</si>
  <si>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</si>
  <si>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</si>
  <si>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</si>
  <si>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</si>
  <si>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</si>
  <si>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</si>
  <si>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</si>
  <si>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</si>
  <si>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</si>
  <si>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</si>
  <si>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</si>
  <si>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</si>
  <si>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</si>
  <si>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</si>
  <si>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</si>
  <si>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</si>
  <si>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</si>
  <si>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</si>
  <si>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</si>
  <si>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</si>
  <si>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</si>
  <si>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</si>
  <si>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</si>
  <si>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</si>
  <si>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</si>
  <si>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</si>
  <si>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</si>
  <si>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</si>
  <si>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</si>
  <si>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</si>
  <si>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</si>
  <si>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</si>
  <si>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</si>
  <si>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</si>
  <si>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</si>
  <si>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</si>
  <si>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</si>
  <si>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</si>
  <si>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</si>
  <si>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</si>
  <si>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</si>
  <si>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</si>
  <si>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</si>
  <si>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</si>
  <si>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</si>
  <si>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</si>
  <si>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</si>
  <si>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</si>
  <si>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</si>
  <si>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</si>
  <si>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</si>
  <si>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</si>
  <si>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</si>
  <si>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</si>
  <si>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</si>
  <si>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</si>
  <si>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</si>
  <si>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</si>
  <si>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</si>
  <si>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</si>
  <si>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</si>
  <si>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</si>
  <si>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</si>
  <si>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</si>
  <si>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</si>
  <si>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</si>
  <si>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</si>
  <si>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</si>
  <si>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</si>
  <si>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</si>
  <si>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</si>
  <si>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</si>
  <si>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</si>
  <si>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</si>
  <si>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</si>
  <si>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</si>
  <si>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</si>
  <si>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</si>
  <si>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</si>
  <si>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</si>
  <si>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</si>
  <si>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</si>
  <si>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</si>
  <si>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</si>
  <si>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</si>
  <si>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</si>
  <si>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</si>
  <si>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</si>
  <si>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</si>
  <si>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</si>
  <si>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</si>
  <si>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</si>
  <si>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</si>
  <si>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</si>
  <si>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</si>
  <si>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</si>
  <si>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</si>
  <si>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</si>
  <si>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</si>
  <si>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</si>
  <si>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</si>
  <si>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</si>
  <si>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</si>
  <si>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</si>
  <si>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</si>
  <si>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</si>
  <si>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</si>
  <si>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</si>
  <si>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</si>
  <si>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</si>
  <si>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</si>
  <si>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</si>
  <si>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</si>
  <si>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</si>
  <si>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</si>
  <si>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</si>
  <si>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</si>
  <si>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</si>
  <si>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</si>
  <si>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</si>
  <si>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</si>
  <si>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</si>
  <si>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</si>
  <si>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</si>
  <si>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</si>
  <si>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</si>
  <si>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</si>
  <si>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</si>
  <si>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</si>
  <si>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</si>
  <si>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</si>
  <si>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</si>
  <si>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</si>
  <si>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</si>
  <si>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</si>
  <si>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</si>
  <si>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</si>
  <si>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</si>
  <si>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</si>
  <si>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</si>
  <si>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</si>
  <si>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</si>
  <si>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</si>
  <si>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</si>
  <si>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</si>
  <si>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</si>
  <si>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</si>
  <si>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</si>
  <si>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</si>
  <si>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</si>
  <si>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</si>
  <si>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</si>
  <si>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</si>
  <si>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</si>
  <si>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</si>
  <si>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</si>
  <si>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</si>
  <si>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</si>
  <si>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</si>
  <si>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</si>
  <si>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</si>
  <si>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</si>
  <si>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</si>
  <si>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</si>
  <si>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</si>
  <si>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</si>
  <si>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</si>
  <si>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</si>
  <si>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</si>
  <si>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</si>
  <si>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</si>
  <si>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</si>
  <si>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</si>
  <si>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</si>
  <si>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</si>
  <si>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</si>
  <si>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</si>
  <si>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</si>
  <si>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</si>
  <si>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</si>
  <si>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</si>
  <si>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</si>
  <si>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</si>
  <si>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</si>
  <si>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</si>
  <si>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</si>
  <si>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</si>
  <si>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</si>
  <si>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</si>
  <si>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</si>
  <si>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</si>
  <si>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</si>
  <si>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</si>
  <si>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</si>
  <si>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</si>
  <si>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</si>
  <si>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</si>
  <si>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</si>
  <si>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</si>
  <si>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</si>
  <si>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</si>
  <si>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</si>
  <si>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</si>
  <si>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</si>
  <si>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</si>
  <si>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</si>
  <si>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</si>
  <si>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</si>
  <si>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</si>
  <si>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</si>
  <si>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</si>
  <si>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</si>
  <si>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</si>
  <si>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</si>
  <si>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</si>
  <si>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</si>
  <si>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</si>
  <si>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</si>
  <si>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</si>
  <si>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</si>
  <si>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</si>
  <si>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</si>
  <si>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</si>
  <si>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</si>
  <si>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</si>
  <si>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</si>
  <si>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</si>
  <si>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</si>
  <si>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</si>
  <si>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</si>
  <si>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</si>
  <si>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</si>
  <si>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</si>
  <si>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</si>
  <si>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</si>
  <si>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</si>
  <si>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</si>
  <si>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</si>
  <si>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</si>
  <si>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</si>
  <si>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</si>
  <si>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</si>
  <si>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</si>
  <si>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</si>
  <si>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</si>
  <si>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</si>
  <si>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</si>
  <si>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</si>
  <si>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</si>
  <si>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</si>
  <si>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</si>
  <si>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</si>
  <si>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</si>
  <si>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</si>
  <si>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</si>
  <si>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</si>
  <si>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</si>
  <si>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</si>
  <si>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</si>
  <si>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</si>
  <si>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</si>
  <si>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</si>
  <si>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</si>
  <si>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</si>
  <si>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</si>
  <si>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</si>
  <si>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</si>
  <si>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</si>
  <si>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</si>
  <si>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</si>
  <si>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</si>
  <si>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</si>
  <si>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</si>
  <si>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</si>
  <si>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</si>
  <si>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</si>
  <si>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</si>
  <si>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</si>
  <si>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</si>
  <si>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</si>
  <si>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</si>
  <si>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</si>
  <si>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</si>
  <si>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</si>
  <si>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</si>
  <si>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</si>
  <si>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</si>
  <si>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</si>
  <si>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</si>
  <si>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</si>
  <si>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</si>
  <si>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</si>
  <si>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</si>
  <si>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</si>
  <si>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</si>
  <si>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</si>
  <si>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</si>
  <si>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</si>
  <si>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</si>
  <si>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</si>
  <si>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</si>
  <si>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</si>
  <si>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</si>
  <si>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</si>
  <si>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</si>
  <si>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</si>
  <si>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</si>
  <si>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</si>
  <si>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</si>
  <si>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</si>
  <si>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</si>
  <si>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</si>
  <si>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</si>
  <si>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</si>
  <si>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</si>
  <si>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</si>
  <si>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</si>
  <si>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</si>
  <si>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</si>
  <si>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</si>
  <si>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</si>
  <si>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</si>
  <si>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</si>
  <si>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</si>
  <si>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</si>
  <si>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</si>
  <si>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</si>
  <si>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</si>
  <si>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</si>
  <si>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</si>
  <si>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</si>
  <si>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</si>
  <si>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</si>
  <si>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</si>
  <si>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</si>
  <si>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</si>
  <si>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</si>
  <si>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</si>
  <si>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</si>
  <si>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</si>
  <si>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</si>
  <si>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</si>
  <si>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</si>
  <si>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</si>
  <si>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</si>
  <si>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</si>
  <si>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</si>
  <si>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</si>
  <si>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</si>
  <si>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</si>
  <si>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</si>
  <si>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</si>
  <si>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</si>
  <si>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</si>
  <si>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</si>
  <si>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</si>
  <si>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</si>
  <si>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</si>
  <si>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</si>
  <si>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</si>
  <si>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</si>
  <si>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</si>
  <si>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</si>
  <si>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</si>
  <si>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</si>
  <si>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</si>
  <si>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</si>
  <si>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</si>
  <si>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</si>
  <si>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</si>
  <si>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</si>
  <si>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</si>
  <si>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</si>
  <si>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</si>
  <si>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</si>
  <si>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</si>
  <si>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</si>
  <si>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</si>
  <si>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</si>
  <si>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</si>
  <si>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</si>
  <si>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</si>
  <si>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</si>
  <si>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</si>
  <si>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</si>
  <si>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</si>
  <si>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</si>
  <si>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</si>
  <si>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</si>
  <si>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</si>
  <si>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</si>
  <si>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</si>
  <si>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</si>
  <si>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</si>
  <si>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</si>
  <si>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</si>
  <si>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</si>
  <si>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</si>
  <si>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</si>
  <si>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</si>
  <si>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</si>
  <si>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</si>
  <si>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</si>
  <si>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</si>
  <si>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</si>
  <si>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</si>
  <si>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</si>
  <si>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</si>
  <si>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</si>
  <si>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</si>
  <si>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</si>
  <si>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</si>
  <si>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</si>
  <si>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</si>
  <si>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</si>
  <si>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</si>
  <si>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</si>
  <si>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</si>
  <si>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</si>
  <si>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</si>
  <si>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</si>
  <si>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</si>
  <si>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</si>
  <si>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</si>
  <si>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</si>
  <si>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</si>
  <si>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</si>
  <si>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</si>
  <si>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</si>
  <si>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</si>
  <si>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</si>
  <si>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</si>
  <si>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</si>
  <si>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</si>
  <si>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</si>
  <si>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</si>
  <si>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</si>
  <si>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</si>
  <si>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</si>
  <si>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</si>
  <si>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</si>
  <si>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</si>
  <si>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</si>
  <si>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</si>
  <si>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</si>
  <si>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</si>
  <si>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</si>
  <si>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</si>
  <si>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</si>
  <si>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</si>
  <si>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</si>
  <si>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</si>
  <si>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</si>
  <si>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</si>
  <si>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</si>
  <si>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</si>
  <si>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</si>
  <si>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</si>
  <si>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</si>
  <si>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</si>
  <si>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</si>
  <si>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</si>
  <si>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</si>
  <si>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</si>
  <si>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</si>
  <si>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</si>
  <si>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</si>
  <si>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</si>
  <si>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</si>
  <si>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</si>
  <si>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</si>
  <si>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</si>
  <si>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</si>
  <si>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</si>
  <si>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</si>
  <si>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</si>
  <si>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</si>
  <si>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</si>
  <si>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</si>
  <si>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</si>
  <si>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</si>
  <si>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</si>
  <si>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</si>
  <si>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</si>
  <si>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</si>
  <si>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</si>
  <si>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</si>
  <si>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</si>
  <si>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</si>
  <si>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</si>
  <si>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</si>
  <si>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</si>
  <si>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</si>
  <si>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</si>
  <si>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</si>
  <si>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</si>
  <si>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</si>
  <si>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</si>
  <si>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</si>
  <si>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</si>
  <si>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</si>
  <si>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</si>
  <si>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</si>
  <si>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</si>
  <si>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</si>
  <si>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</si>
  <si>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</si>
  <si>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</si>
  <si>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</si>
  <si>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</si>
  <si>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</si>
  <si>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</si>
  <si>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</si>
  <si>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</si>
  <si>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</si>
  <si>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</si>
  <si>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</si>
  <si>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</si>
  <si>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</si>
  <si>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</si>
  <si>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</si>
  <si>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</si>
  <si>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</si>
  <si>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</si>
  <si>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</si>
  <si>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</si>
  <si>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</si>
  <si>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</si>
  <si>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</si>
  <si>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</si>
  <si>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</si>
  <si>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</si>
  <si>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</si>
  <si>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</si>
  <si>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</si>
  <si>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</si>
  <si>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</si>
  <si>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</si>
  <si>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</si>
  <si>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</si>
  <si>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</si>
  <si>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</si>
  <si>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</si>
  <si>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</si>
  <si>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</si>
  <si>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</si>
  <si>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</si>
  <si>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</si>
  <si>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</si>
  <si>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</si>
  <si>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</si>
  <si>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</si>
  <si>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</si>
  <si>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</si>
  <si>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</si>
  <si>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</si>
  <si>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</si>
  <si>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</si>
  <si>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</si>
  <si>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</si>
  <si>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</si>
  <si>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</si>
  <si>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</si>
  <si>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</si>
  <si>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</si>
  <si>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</si>
  <si>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</si>
  <si>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</si>
  <si>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</si>
  <si>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</si>
  <si>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</si>
  <si>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</si>
  <si>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</si>
  <si>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</si>
  <si>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</si>
  <si>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</si>
  <si>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</si>
  <si>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</si>
  <si>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</si>
  <si>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</si>
  <si>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</si>
  <si>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</si>
  <si>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</si>
  <si>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</si>
  <si>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</si>
  <si>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</si>
  <si>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</si>
  <si>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</si>
  <si>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</si>
  <si>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</si>
  <si>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</si>
  <si>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</si>
  <si>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</si>
  <si>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</si>
  <si>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</si>
  <si>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</si>
  <si>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</si>
  <si>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</si>
  <si>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</si>
  <si>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</si>
  <si>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</si>
  <si>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</si>
  <si>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</si>
  <si>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</si>
  <si>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</si>
  <si>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</si>
  <si>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</si>
  <si>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</si>
  <si>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</si>
  <si>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</si>
  <si>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</si>
  <si>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</si>
  <si>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</si>
  <si>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</si>
  <si>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</si>
  <si>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</si>
  <si>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</si>
  <si>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</si>
  <si>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</si>
  <si>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</si>
  <si>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</si>
  <si>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</si>
  <si>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</si>
  <si>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</si>
  <si>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</si>
  <si>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</si>
  <si>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</si>
  <si>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</si>
  <si>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</si>
  <si>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</si>
  <si>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</si>
  <si>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</si>
  <si>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</si>
  <si>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</si>
  <si>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</si>
  <si>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</si>
  <si>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</si>
  <si>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</si>
  <si>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</si>
  <si>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</si>
  <si>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</si>
  <si>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</si>
  <si>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</si>
  <si>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</si>
  <si>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</si>
  <si>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</si>
  <si>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</si>
  <si>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</si>
  <si>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</si>
  <si>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</si>
  <si>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</si>
  <si>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</si>
  <si>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</si>
  <si>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</si>
  <si>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</si>
  <si>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</si>
  <si>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</si>
  <si>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</si>
  <si>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</si>
  <si>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</si>
  <si>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</si>
  <si>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</si>
  <si>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</si>
  <si>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</si>
  <si>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</si>
  <si>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</si>
  <si>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</si>
  <si>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</si>
  <si>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</si>
  <si>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</si>
  <si>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</si>
  <si>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</si>
  <si>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</si>
  <si>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</si>
  <si>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</si>
  <si>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</si>
  <si>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</si>
  <si>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</si>
  <si>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</si>
  <si>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</si>
  <si>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</si>
  <si>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</si>
  <si>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</si>
  <si>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</si>
  <si>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</si>
  <si>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</si>
  <si>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</si>
  <si>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</si>
  <si>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</si>
  <si>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</si>
  <si>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</si>
  <si>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</si>
  <si>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</si>
  <si>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</si>
  <si>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</si>
  <si>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</si>
  <si>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</si>
  <si>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</si>
  <si>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</si>
  <si>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</si>
  <si>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</si>
  <si>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</si>
  <si>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</si>
  <si>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</si>
  <si>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</si>
  <si>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</si>
  <si>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</si>
  <si>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</si>
  <si>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</si>
  <si>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</si>
  <si>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</si>
  <si>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</si>
  <si>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</si>
  <si>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</si>
  <si>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</si>
  <si>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</si>
  <si>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</si>
  <si>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</si>
  <si>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</si>
  <si>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</si>
  <si>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</si>
  <si>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</si>
  <si>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</si>
  <si>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</si>
  <si>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</si>
  <si>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</si>
  <si>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</si>
  <si>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</si>
  <si>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</si>
  <si>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</si>
  <si>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</si>
  <si>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</si>
  <si>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</si>
  <si>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</si>
  <si>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</si>
  <si>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</si>
  <si>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</si>
  <si>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</si>
  <si>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</si>
  <si>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</si>
  <si>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</si>
  <si>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</si>
  <si>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</si>
  <si>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</si>
  <si>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</si>
  <si>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</si>
  <si>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</si>
  <si>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</si>
  <si>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</si>
  <si>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</si>
  <si>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</si>
  <si>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</si>
  <si>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</si>
  <si>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</si>
  <si>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</si>
  <si>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</si>
  <si>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</si>
  <si>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</si>
  <si>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</si>
  <si>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</si>
  <si>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</si>
  <si>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</si>
  <si>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</si>
  <si>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</si>
  <si>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</si>
  <si>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</si>
  <si>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</si>
  <si>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</si>
  <si>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</si>
  <si>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</si>
  <si>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</si>
  <si>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</si>
  <si>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</si>
  <si>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</si>
  <si>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</si>
  <si>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</si>
  <si>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</si>
  <si>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</si>
  <si>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</si>
  <si>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</si>
  <si>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</si>
  <si>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</si>
  <si>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</si>
  <si>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</si>
  <si>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</si>
  <si>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</si>
  <si>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</si>
  <si>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</si>
  <si>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</si>
  <si>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</si>
  <si>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</si>
  <si>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</si>
  <si>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</si>
  <si>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</si>
  <si>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</si>
  <si>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</si>
  <si>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</si>
  <si>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</si>
  <si>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</si>
  <si>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</si>
  <si>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</si>
  <si>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</si>
  <si>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</si>
  <si>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</si>
  <si>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</si>
  <si>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</si>
  <si>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</si>
  <si>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</si>
  <si>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</si>
  <si>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</si>
  <si>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</si>
  <si>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</si>
  <si>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</si>
  <si>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</si>
  <si>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</si>
  <si>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</si>
  <si>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</si>
  <si>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</si>
  <si>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</si>
  <si>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</si>
  <si>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</si>
  <si>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</si>
  <si>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</si>
  <si>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</si>
  <si>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</si>
  <si>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</si>
  <si>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</si>
  <si>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</si>
  <si>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</si>
  <si>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</si>
  <si>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</si>
  <si>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</si>
  <si>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</si>
  <si>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</si>
  <si>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</si>
  <si>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</si>
  <si>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</si>
  <si>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</si>
  <si>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</si>
  <si>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</si>
  <si>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</si>
  <si>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</si>
  <si>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</si>
  <si>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</si>
  <si>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</si>
  <si>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</si>
  <si>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</si>
  <si>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</si>
  <si>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</si>
  <si>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</si>
  <si>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</si>
  <si>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</si>
  <si>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</si>
  <si>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</si>
  <si>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</si>
  <si>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</si>
  <si>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</si>
  <si>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</si>
  <si>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</si>
  <si>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</si>
  <si>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</si>
  <si>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</si>
  <si>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</si>
  <si>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</si>
  <si>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</si>
  <si>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</si>
  <si>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</si>
  <si>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</si>
  <si>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</si>
  <si>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</si>
  <si>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</si>
  <si>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</si>
  <si>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</si>
  <si>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</si>
  <si>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</si>
  <si>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</si>
  <si>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</si>
  <si>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</si>
  <si>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</si>
  <si>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</si>
  <si>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</si>
  <si>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</si>
  <si>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</si>
  <si>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</si>
  <si>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</si>
  <si>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</si>
  <si>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</si>
  <si>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</si>
  <si>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</si>
  <si>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</si>
  <si>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</si>
  <si>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</si>
  <si>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</si>
  <si>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</si>
  <si>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</si>
  <si>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</si>
  <si>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</si>
  <si>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</si>
  <si>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</si>
  <si>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</si>
  <si>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</si>
  <si>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</si>
  <si>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</si>
  <si>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</si>
  <si>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</si>
  <si>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</si>
  <si>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</si>
  <si>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</si>
  <si>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</si>
  <si>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</si>
  <si>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</si>
  <si>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</si>
  <si>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</si>
  <si>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</si>
  <si>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</si>
  <si>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</si>
  <si>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</si>
  <si>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</si>
  <si>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</si>
  <si>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</si>
  <si>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</si>
  <si>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</si>
  <si>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</si>
  <si>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</si>
  <si>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</si>
  <si>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</si>
  <si>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</si>
  <si>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</si>
  <si>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</si>
  <si>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</si>
  <si>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</si>
  <si>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</si>
  <si>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</si>
  <si>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</si>
  <si>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</si>
  <si>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</si>
  <si>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</si>
  <si>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</si>
  <si>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</si>
  <si>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</si>
  <si>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</si>
  <si>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</si>
  <si>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</si>
  <si>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</si>
  <si>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</si>
  <si>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</si>
  <si>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</si>
  <si>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</si>
  <si>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</si>
  <si>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</si>
  <si>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</si>
  <si>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</si>
  <si>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</si>
  <si>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</si>
  <si>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</si>
  <si>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</si>
  <si>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</si>
  <si>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</si>
  <si>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</si>
  <si>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</si>
  <si>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</si>
  <si>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</si>
  <si>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</si>
  <si>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</si>
  <si>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</si>
  <si>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</si>
  <si>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</si>
  <si>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</si>
  <si>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</si>
  <si>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</si>
  <si>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</si>
  <si>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</si>
  <si>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</si>
  <si>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</si>
  <si>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</si>
  <si>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</si>
  <si>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</si>
  <si>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</si>
  <si>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</si>
  <si>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</si>
  <si>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</si>
  <si>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</si>
  <si>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</si>
  <si>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</si>
  <si>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</si>
  <si>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</si>
  <si>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</si>
  <si>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</si>
  <si>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</si>
  <si>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</si>
  <si>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</si>
  <si>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</si>
  <si>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</si>
  <si>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</si>
  <si>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</si>
  <si>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</si>
  <si>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</si>
  <si>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</si>
  <si>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</si>
  <si>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</si>
  <si>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</si>
  <si>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</si>
  <si>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</si>
  <si>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</si>
  <si>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</si>
  <si>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</si>
  <si>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</si>
  <si>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</si>
  <si>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</si>
  <si>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</si>
  <si>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</si>
  <si>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</si>
  <si>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</si>
  <si>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</si>
  <si>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</si>
  <si>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</si>
  <si>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</si>
  <si>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</si>
  <si>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</si>
  <si>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</si>
  <si>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</si>
  <si>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</si>
  <si>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</si>
  <si>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</si>
  <si>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</si>
  <si>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</si>
  <si>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</si>
  <si>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</si>
  <si>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</si>
  <si>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</si>
  <si>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</si>
  <si>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</si>
  <si>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</si>
  <si>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</si>
  <si>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</si>
  <si>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</si>
  <si>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</si>
  <si>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</si>
  <si>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</si>
  <si>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</si>
  <si>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</si>
  <si>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</si>
  <si>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</si>
  <si>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</si>
  <si>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</si>
  <si>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</si>
  <si>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</si>
  <si>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</si>
  <si>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</si>
  <si>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</si>
  <si>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</si>
  <si>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</si>
  <si>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</si>
  <si>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</si>
  <si>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</si>
  <si>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</si>
  <si>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</si>
  <si>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</si>
  <si>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</si>
  <si>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</si>
  <si>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</si>
  <si>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</si>
  <si>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</si>
  <si>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</si>
  <si>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</si>
  <si>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</si>
  <si>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</si>
  <si>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</si>
  <si>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</si>
  <si>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</si>
  <si>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</si>
  <si>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</si>
  <si>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</si>
  <si>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</si>
  <si>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</si>
  <si>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</si>
  <si>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</si>
  <si>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</si>
  <si>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</si>
  <si>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</si>
  <si>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</si>
  <si>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</si>
  <si>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</si>
  <si>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</si>
  <si>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</si>
  <si>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</si>
  <si>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</si>
  <si>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</si>
  <si>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</si>
  <si>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</si>
  <si>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</si>
  <si>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</si>
  <si>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</si>
  <si>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</si>
  <si>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</si>
  <si>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</si>
  <si>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</si>
  <si>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</si>
  <si>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</si>
  <si>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</si>
  <si>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</si>
  <si>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</si>
  <si>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</si>
  <si>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</si>
  <si>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</si>
  <si>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</si>
  <si>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</si>
  <si>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</si>
  <si>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</si>
  <si>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</si>
  <si>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</si>
  <si>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</si>
  <si>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</si>
  <si>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</si>
  <si>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</si>
  <si>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</si>
  <si>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</si>
  <si>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</si>
  <si>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</si>
  <si>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</si>
  <si>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</si>
  <si>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</si>
  <si>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</si>
  <si>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</si>
  <si>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</si>
  <si>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</si>
  <si>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</si>
  <si>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</si>
  <si>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</si>
  <si>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</si>
  <si>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</si>
  <si>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</si>
  <si>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</si>
  <si>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</si>
  <si>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</si>
  <si>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</si>
  <si>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</si>
  <si>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</si>
  <si>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</si>
  <si>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</si>
  <si>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</si>
  <si>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</si>
  <si>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</si>
  <si>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</si>
  <si>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</si>
  <si>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</si>
  <si>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</si>
  <si>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</si>
  <si>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</si>
  <si>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</si>
  <si>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</si>
  <si>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</si>
  <si>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</si>
  <si>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</si>
  <si>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</si>
  <si>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</si>
  <si>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</si>
  <si>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</si>
  <si>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</si>
  <si>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</si>
  <si>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</si>
  <si>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</si>
  <si>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</si>
  <si>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</si>
  <si>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</si>
  <si>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</si>
  <si>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</si>
  <si>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</si>
  <si>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</si>
  <si>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</si>
  <si>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</si>
  <si>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</si>
  <si>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</si>
  <si>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</si>
  <si>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</si>
  <si>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</si>
  <si>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</si>
  <si>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</si>
  <si>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</si>
  <si>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</si>
  <si>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</si>
  <si>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</si>
  <si>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</si>
  <si>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</si>
  <si>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</si>
  <si>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</si>
  <si>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</si>
  <si>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</si>
  <si>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</si>
  <si>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</si>
  <si>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</si>
  <si>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</si>
  <si>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</si>
  <si>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</si>
  <si>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</si>
  <si>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</si>
  <si>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</si>
  <si>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</si>
  <si>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</si>
  <si>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</si>
  <si>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</si>
  <si>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</si>
  <si>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</si>
  <si>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</si>
  <si>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</si>
  <si>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</si>
  <si>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</si>
  <si>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</si>
  <si>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</si>
  <si>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</si>
  <si>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</si>
  <si>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</si>
  <si>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</si>
  <si>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</si>
  <si>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</si>
  <si>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</si>
  <si>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</si>
  <si>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</si>
  <si>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</si>
  <si>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</si>
  <si>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</si>
  <si>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</si>
  <si>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</si>
  <si>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</si>
  <si>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</si>
  <si>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</si>
  <si>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</si>
  <si>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</si>
  <si>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</si>
  <si>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</si>
  <si>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</si>
  <si>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</si>
  <si>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</si>
  <si>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</si>
  <si>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</si>
  <si>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</si>
  <si>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</si>
  <si>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</si>
  <si>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</si>
  <si>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</si>
  <si>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</si>
  <si>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</si>
  <si>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</si>
  <si>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</si>
  <si>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</si>
  <si>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</si>
  <si>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</si>
  <si>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</si>
  <si>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</si>
  <si>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</si>
  <si>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</si>
  <si>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</si>
  <si>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</si>
  <si>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</si>
  <si>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</si>
  <si>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</si>
  <si>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</si>
  <si>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</si>
  <si>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</si>
  <si>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</si>
  <si>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</si>
  <si>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</si>
  <si>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</si>
  <si>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</si>
  <si>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</si>
  <si>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</si>
  <si>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</si>
  <si>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</si>
  <si>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</si>
  <si>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</si>
  <si>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</si>
  <si>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</si>
  <si>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</si>
  <si>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</si>
  <si>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</si>
  <si>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</si>
  <si>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</si>
  <si>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</si>
  <si>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</si>
  <si>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</si>
  <si>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</si>
  <si>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</si>
  <si>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</si>
  <si>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</si>
  <si>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</si>
  <si>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</si>
  <si>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</si>
  <si>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</si>
  <si>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</si>
  <si>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</si>
  <si>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</si>
  <si>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</si>
  <si>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</si>
  <si>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</si>
  <si>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</si>
  <si>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</si>
  <si>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</si>
  <si>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</si>
  <si>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</si>
  <si>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</si>
  <si>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</si>
  <si>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</si>
  <si>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</si>
  <si>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</si>
  <si>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</si>
  <si>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</si>
  <si>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</si>
  <si>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</si>
  <si>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</si>
  <si>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</si>
  <si>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</si>
  <si>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</si>
  <si>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</si>
  <si>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</si>
  <si>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</si>
  <si>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</si>
  <si>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</si>
  <si>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</si>
  <si>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</si>
  <si>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</si>
  <si>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</si>
  <si>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</si>
  <si>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</si>
  <si>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</si>
  <si>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</si>
  <si>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</si>
  <si>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</si>
  <si>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</si>
  <si>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</si>
  <si>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</si>
  <si>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</si>
  <si>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</si>
  <si>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</si>
  <si>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</si>
  <si>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</si>
  <si>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</si>
  <si>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</si>
  <si>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</si>
  <si>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</si>
  <si>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</si>
  <si>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</si>
  <si>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</si>
  <si>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</si>
  <si>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</si>
  <si>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</si>
  <si>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</si>
  <si>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</si>
  <si>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</si>
  <si>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</si>
  <si>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</si>
  <si>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</si>
  <si>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</si>
  <si>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</si>
  <si>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</si>
  <si>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</si>
  <si>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</si>
  <si>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</si>
  <si>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</si>
  <si>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</si>
  <si>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</si>
  <si>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</si>
  <si>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</si>
  <si>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</si>
  <si>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</si>
  <si>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</si>
  <si>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</si>
  <si>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</si>
  <si>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</si>
  <si>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</si>
  <si>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</si>
  <si>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</si>
  <si>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</si>
  <si>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</si>
  <si>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</si>
  <si>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</si>
  <si>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</si>
  <si>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</si>
  <si>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</si>
  <si>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</si>
  <si>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</si>
  <si>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</si>
  <si>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</si>
  <si>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</si>
  <si>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</si>
  <si>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</si>
  <si>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</si>
  <si>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</si>
  <si>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</si>
  <si>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</si>
  <si>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</si>
  <si>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</si>
  <si>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</si>
  <si>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</si>
  <si>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</si>
  <si>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</si>
  <si>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</si>
  <si>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</si>
  <si>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</si>
  <si>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</si>
  <si>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</si>
  <si>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</si>
  <si>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</si>
  <si>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</si>
  <si>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</si>
  <si>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</si>
  <si>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</si>
  <si>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</si>
  <si>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</si>
  <si>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</si>
  <si>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</si>
  <si>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</si>
  <si>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</si>
  <si>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</si>
  <si>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</si>
  <si>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</si>
  <si>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</si>
  <si>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</si>
  <si>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</si>
  <si>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</si>
  <si>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</si>
  <si>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</si>
  <si>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</si>
  <si>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</si>
  <si>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</si>
  <si>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</si>
  <si>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</si>
  <si>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</si>
  <si>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</si>
  <si>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</si>
  <si>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</si>
  <si>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</si>
  <si>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</si>
  <si>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</si>
  <si>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</si>
  <si>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</si>
  <si>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</si>
  <si>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</si>
  <si>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</si>
  <si>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</si>
  <si>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</si>
  <si>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</si>
  <si>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</si>
  <si>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</si>
  <si>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</si>
  <si>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</si>
  <si>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</si>
  <si>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</si>
  <si>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</si>
  <si>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</si>
  <si>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</si>
  <si>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</si>
  <si>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</si>
  <si>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</si>
  <si>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</si>
  <si>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</si>
  <si>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</si>
  <si>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</si>
  <si>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</si>
  <si>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</si>
  <si>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</si>
  <si>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</si>
  <si>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</si>
  <si>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</si>
  <si>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</si>
  <si>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</si>
  <si>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</si>
  <si>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</si>
  <si>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</si>
  <si>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</si>
  <si>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</si>
  <si>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</si>
  <si>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</si>
  <si>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</si>
  <si>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</si>
  <si>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</si>
  <si>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</si>
  <si>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</si>
  <si>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</si>
  <si>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</si>
  <si>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</si>
  <si>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</si>
  <si>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</si>
  <si>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</si>
  <si>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</si>
  <si>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</si>
  <si>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</si>
  <si>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</si>
  <si>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</si>
  <si>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</si>
  <si>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</si>
  <si>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</si>
  <si>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</si>
  <si>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</si>
  <si>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</si>
  <si>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</si>
  <si>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</si>
  <si>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</si>
  <si>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</si>
  <si>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</si>
  <si>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</si>
  <si>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</si>
  <si>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</si>
  <si>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</si>
  <si>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</si>
  <si>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</si>
  <si>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</si>
  <si>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</si>
  <si>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</si>
  <si>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</si>
  <si>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</si>
  <si>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</si>
  <si>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</si>
  <si>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</si>
  <si>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</si>
  <si>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</si>
  <si>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</si>
  <si>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</si>
  <si>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</si>
  <si>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</si>
  <si>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</si>
  <si>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</si>
  <si>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</si>
  <si>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</si>
  <si>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</si>
  <si>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</si>
  <si>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</si>
  <si>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</si>
  <si>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</si>
  <si>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</si>
  <si>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</si>
  <si>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</si>
  <si>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</si>
  <si>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</si>
  <si>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</si>
  <si>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</si>
  <si>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</si>
  <si>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</si>
  <si>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</si>
  <si>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</si>
  <si>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</si>
  <si>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</si>
  <si>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</si>
  <si>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</si>
  <si>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</si>
  <si>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</si>
  <si>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</si>
  <si>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</si>
  <si>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</si>
  <si>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</si>
  <si>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</si>
  <si>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</si>
  <si>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</si>
  <si>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</si>
  <si>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</si>
  <si>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</si>
  <si>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</si>
  <si>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</si>
  <si>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</si>
  <si>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</si>
  <si>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</si>
  <si>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</si>
  <si>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</si>
  <si>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</si>
  <si>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</si>
  <si>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</si>
  <si>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</si>
  <si>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</si>
  <si>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</si>
  <si>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</si>
  <si>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</si>
  <si>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</si>
  <si>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</si>
  <si>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</si>
  <si>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</si>
  <si>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</si>
  <si>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</si>
  <si>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</si>
  <si>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</si>
  <si>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</si>
  <si>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</si>
  <si>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</si>
  <si>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</si>
  <si>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</si>
  <si>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</si>
  <si>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</si>
  <si>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</si>
  <si>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</si>
  <si>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</si>
  <si>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</si>
  <si>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</si>
  <si>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</si>
  <si>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</si>
  <si>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</si>
  <si>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</si>
  <si>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</si>
  <si>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</si>
  <si>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</si>
  <si>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</si>
  <si>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</si>
  <si>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</si>
  <si>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</si>
  <si>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</si>
  <si>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</si>
  <si>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</si>
  <si>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</si>
  <si>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</si>
  <si>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</si>
  <si>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</si>
  <si>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</si>
  <si>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</si>
  <si>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</si>
  <si>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</si>
  <si>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</si>
  <si>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</si>
  <si>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</si>
  <si>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</si>
  <si>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</si>
  <si>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</si>
  <si>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</si>
  <si>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</si>
  <si>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</si>
  <si>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</si>
  <si>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</si>
  <si>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</si>
  <si>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</si>
  <si>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</si>
  <si>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</si>
  <si>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</si>
  <si>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</si>
  <si>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</si>
  <si>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</si>
  <si>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</si>
  <si>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</si>
  <si>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</si>
  <si>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</si>
  <si>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</si>
  <si>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</si>
  <si>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</si>
  <si>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</si>
  <si>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</si>
  <si>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</si>
  <si>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</si>
  <si>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</si>
  <si>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</si>
  <si>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</si>
  <si>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</si>
  <si>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</si>
  <si>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</si>
  <si>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</si>
  <si>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</si>
  <si>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</si>
  <si>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</si>
  <si>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</si>
  <si>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</si>
  <si>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</si>
  <si>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</si>
  <si>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</si>
  <si>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</si>
  <si>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</si>
  <si>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</si>
  <si>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</si>
  <si>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</si>
  <si>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</si>
  <si>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</si>
  <si>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</si>
  <si>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</si>
  <si>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</si>
  <si>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</si>
  <si>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</si>
  <si>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</si>
  <si>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</si>
  <si>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</si>
  <si>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</si>
  <si>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</si>
  <si>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</si>
  <si>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</si>
  <si>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</si>
  <si>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</si>
  <si>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</si>
  <si>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</si>
  <si>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</si>
  <si>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</si>
  <si>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</si>
  <si>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</si>
  <si>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</si>
  <si>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</si>
  <si>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</si>
  <si>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</si>
  <si>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</si>
  <si>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</si>
  <si>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</si>
  <si>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</si>
  <si>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</si>
  <si>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</si>
  <si>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</si>
  <si>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</si>
  <si>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</si>
  <si>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</si>
  <si>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</si>
  <si>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</si>
  <si>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</si>
  <si>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</si>
  <si>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</si>
  <si>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</si>
  <si>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</si>
  <si>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</si>
  <si>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</si>
  <si>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</si>
  <si>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</si>
  <si>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</si>
  <si>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</si>
  <si>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</si>
  <si>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</si>
  <si>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</si>
  <si>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</si>
  <si>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</si>
  <si>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</si>
  <si>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</si>
  <si>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</si>
  <si>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</si>
  <si>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</si>
  <si>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</si>
  <si>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</si>
  <si>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</si>
  <si>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</si>
  <si>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</si>
  <si>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</si>
  <si>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</si>
  <si>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</si>
  <si>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</si>
  <si>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</si>
  <si>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</si>
  <si>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</si>
  <si>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</si>
  <si>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</si>
  <si>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</si>
  <si>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</si>
  <si>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</si>
  <si>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</si>
  <si>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</si>
  <si>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</si>
  <si>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</si>
  <si>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</si>
  <si>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</si>
  <si>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</si>
  <si>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</si>
  <si>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</si>
  <si>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</si>
  <si>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</si>
  <si>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</si>
  <si>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</si>
  <si>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</si>
  <si>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</si>
  <si>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</si>
  <si>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</si>
  <si>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</si>
  <si>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</si>
  <si>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</si>
  <si>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</si>
  <si>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</si>
  <si>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</si>
  <si>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</si>
  <si>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</si>
  <si>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</si>
  <si>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</si>
  <si>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</si>
  <si>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</si>
  <si>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</si>
  <si>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</si>
  <si>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</si>
  <si>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</si>
  <si>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</si>
  <si>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</si>
  <si>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</si>
  <si>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</si>
  <si>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</si>
  <si>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</si>
  <si>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</si>
  <si>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</si>
  <si>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</si>
  <si>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</si>
  <si>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</si>
  <si>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</si>
  <si>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</si>
  <si>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</si>
  <si>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</si>
  <si>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</si>
  <si>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</si>
  <si>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</si>
  <si>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</si>
  <si>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</si>
  <si>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</si>
  <si>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</si>
  <si>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</si>
  <si>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</si>
  <si>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</si>
  <si>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</si>
  <si>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</si>
  <si>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</si>
  <si>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</si>
  <si>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</si>
  <si>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</si>
  <si>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</si>
  <si>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</si>
  <si>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</si>
  <si>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</si>
  <si>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</si>
  <si>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</si>
  <si>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</si>
  <si>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</si>
  <si>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</si>
  <si>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</si>
  <si>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</si>
  <si>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</si>
  <si>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</si>
  <si>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</si>
  <si>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</si>
  <si>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</si>
  <si>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</si>
  <si>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</si>
  <si>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</si>
  <si>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</si>
  <si>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</si>
  <si>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</si>
  <si>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</si>
  <si>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</si>
  <si>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</si>
  <si>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</si>
  <si>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</si>
  <si>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</si>
  <si>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</si>
  <si>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</si>
  <si>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</si>
  <si>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</si>
  <si>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</si>
  <si>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</si>
  <si>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</si>
  <si>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</si>
  <si>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</si>
  <si>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</si>
  <si>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</si>
  <si>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</si>
  <si>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</si>
  <si>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</si>
  <si>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</si>
  <si>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</si>
  <si>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</si>
  <si>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</si>
  <si>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</si>
  <si>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</si>
  <si>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</si>
  <si>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</si>
  <si>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</si>
  <si>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</si>
  <si>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</si>
  <si>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</si>
  <si>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</si>
  <si>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</si>
  <si>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</si>
  <si>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</si>
  <si>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</si>
  <si>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</si>
  <si>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</si>
  <si>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</si>
  <si>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</si>
  <si>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</si>
  <si>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</si>
  <si>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</si>
  <si>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</si>
  <si>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</si>
  <si>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</si>
  <si>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</si>
  <si>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</si>
  <si>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</si>
  <si>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</si>
  <si>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</si>
  <si>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</si>
  <si>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</si>
  <si>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</si>
  <si>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</si>
  <si>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</si>
  <si>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</si>
  <si>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</si>
  <si>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</si>
  <si>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</si>
  <si>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</si>
  <si>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</si>
  <si>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</si>
  <si>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</si>
  <si>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</si>
  <si>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</si>
  <si>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</si>
  <si>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</si>
  <si>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</si>
  <si>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</si>
  <si>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</si>
  <si>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</si>
  <si>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</si>
  <si>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</si>
  <si>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</si>
  <si>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</si>
  <si>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</si>
  <si>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</si>
  <si>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</si>
  <si>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</si>
  <si>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</si>
  <si>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</si>
  <si>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</si>
  <si>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</si>
  <si>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</si>
  <si>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</si>
  <si>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</si>
  <si>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</si>
  <si>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</si>
  <si>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</si>
  <si>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</si>
  <si>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</si>
  <si>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</si>
  <si>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</si>
  <si>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</si>
  <si>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</si>
  <si>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</si>
  <si>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</si>
  <si>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</si>
  <si>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</si>
  <si>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</si>
  <si>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</si>
  <si>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</si>
  <si>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</si>
  <si>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</si>
  <si>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</si>
  <si>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</si>
  <si>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</si>
  <si>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</si>
  <si>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</si>
  <si>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</si>
  <si>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</si>
  <si>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</si>
  <si>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</si>
  <si>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</si>
  <si>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</si>
  <si>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</si>
  <si>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</si>
  <si>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</si>
  <si>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</si>
  <si>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</si>
  <si>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</si>
  <si>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</si>
  <si>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</si>
  <si>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</si>
  <si>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</si>
  <si>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</si>
  <si>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</si>
  <si>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</si>
  <si>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</si>
  <si>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</si>
  <si>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</si>
  <si>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</si>
  <si>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</si>
  <si>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</si>
  <si>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</si>
  <si>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</si>
  <si>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</si>
  <si>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</si>
  <si>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</si>
  <si>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</si>
  <si>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</si>
  <si>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</si>
  <si>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</si>
  <si>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</si>
  <si>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</si>
  <si>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</si>
  <si>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</si>
  <si>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</si>
  <si>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</si>
  <si>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</si>
  <si>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</si>
  <si>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</si>
  <si>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</si>
  <si>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</si>
  <si>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</si>
  <si>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</si>
  <si>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</si>
  <si>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</si>
  <si>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</si>
  <si>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</si>
  <si>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</si>
  <si>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</si>
  <si>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</si>
  <si>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</si>
  <si>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</si>
  <si>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</si>
  <si>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</si>
  <si>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</si>
  <si>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</si>
  <si>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</si>
  <si>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</si>
  <si>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</si>
  <si>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</si>
  <si>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</si>
  <si>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</si>
  <si>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</si>
  <si>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</si>
  <si>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</si>
  <si>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</si>
  <si>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</si>
  <si>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</si>
  <si>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</si>
  <si>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</si>
  <si>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</si>
  <si>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</si>
  <si>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</si>
  <si>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</si>
  <si>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</si>
  <si>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</si>
  <si>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</si>
  <si>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</si>
  <si>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</si>
  <si>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</si>
  <si>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</si>
  <si>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</si>
  <si>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</si>
  <si>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</si>
  <si>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</si>
  <si>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</si>
  <si>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</si>
  <si>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</si>
  <si>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</si>
  <si>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</si>
  <si>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</si>
  <si>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</si>
  <si>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</si>
  <si>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</si>
  <si>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</si>
  <si>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</si>
  <si>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</si>
  <si>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</si>
  <si>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</si>
  <si>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</si>
  <si>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</si>
  <si>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</si>
  <si>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</si>
  <si>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</si>
  <si>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</si>
  <si>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</si>
  <si>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</si>
  <si>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</si>
  <si>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</si>
  <si>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</si>
  <si>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</si>
  <si>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</si>
  <si>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</si>
  <si>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</si>
  <si>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</si>
  <si>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</si>
  <si>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</si>
  <si>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</si>
  <si>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</si>
  <si>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</si>
  <si>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</si>
  <si>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</si>
  <si>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</si>
  <si>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</si>
  <si>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</si>
  <si>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</si>
  <si>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</si>
  <si>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</si>
  <si>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</si>
  <si>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</si>
  <si>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</si>
  <si>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</si>
  <si>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</si>
  <si>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</si>
  <si>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</si>
  <si>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</si>
  <si>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</si>
  <si>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</si>
  <si>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</si>
  <si>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</si>
  <si>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</si>
  <si>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</si>
  <si>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</si>
  <si>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</si>
  <si>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</si>
  <si>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</si>
  <si>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</si>
  <si>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</si>
  <si>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</si>
  <si>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</si>
  <si>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</si>
  <si>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</si>
  <si>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</si>
  <si>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</si>
  <si>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</si>
  <si>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</si>
  <si>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</si>
  <si>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</si>
  <si>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</si>
  <si>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</si>
  <si>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</si>
  <si>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</si>
  <si>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</si>
  <si>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</si>
  <si>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</si>
  <si>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</si>
  <si>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</si>
  <si>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</si>
  <si>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</si>
  <si>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</si>
  <si>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</si>
  <si>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</si>
  <si>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</si>
  <si>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</si>
  <si>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</si>
  <si>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</si>
  <si>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</si>
  <si>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</si>
  <si>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</si>
  <si>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</si>
  <si>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</si>
  <si>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</si>
  <si>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</si>
  <si>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</si>
  <si>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</si>
  <si>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</si>
  <si>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</si>
  <si>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</si>
  <si>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</si>
  <si>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</si>
  <si>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</si>
  <si>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</si>
  <si>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</si>
  <si>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</si>
  <si>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</si>
  <si>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</si>
  <si>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</si>
  <si>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</si>
  <si>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</si>
  <si>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</si>
  <si>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</si>
  <si>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</si>
  <si>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</si>
  <si>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</si>
  <si>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</si>
  <si>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</si>
  <si>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</si>
  <si>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</si>
  <si>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</si>
  <si>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</si>
  <si>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</si>
  <si>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</si>
  <si>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</si>
  <si>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</si>
  <si>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</si>
  <si>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</si>
  <si>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</si>
  <si>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</si>
  <si>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</si>
  <si>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</si>
  <si>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</si>
  <si>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</si>
  <si>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</si>
  <si>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</si>
  <si>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</si>
  <si>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</si>
  <si>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</si>
  <si>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</si>
  <si>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</si>
  <si>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</si>
  <si>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</si>
  <si>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</si>
  <si>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</si>
  <si>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</si>
  <si>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</si>
  <si>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</si>
  <si>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</si>
  <si>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</si>
  <si>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</si>
  <si>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</si>
  <si>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</si>
  <si>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</si>
  <si>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</si>
  <si>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</si>
  <si>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</si>
  <si>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</si>
  <si>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</si>
  <si>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</si>
  <si>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</si>
  <si>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</si>
  <si>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</si>
  <si>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</si>
  <si>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</si>
  <si>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</si>
  <si>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</si>
  <si>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</si>
  <si>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</si>
  <si>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</si>
  <si>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</si>
  <si>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</si>
  <si>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</si>
  <si>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</si>
  <si>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</si>
  <si>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</si>
  <si>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</si>
  <si>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</si>
  <si>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</si>
  <si>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</si>
  <si>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</si>
  <si>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</si>
  <si>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</si>
  <si>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</si>
  <si>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</si>
  <si>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</si>
  <si>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</si>
  <si>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</si>
  <si>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</si>
  <si>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</si>
  <si>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</si>
  <si>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</si>
  <si>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</si>
  <si>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</si>
  <si>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</si>
  <si>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</si>
  <si>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</si>
  <si>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</si>
  <si>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</si>
  <si>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</si>
  <si>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</si>
  <si>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</si>
  <si>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</si>
  <si>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</si>
  <si>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</si>
  <si>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</si>
  <si>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</si>
  <si>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</si>
  <si>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</si>
  <si>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</si>
  <si>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</si>
  <si>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</si>
  <si>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</si>
  <si>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</si>
  <si>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</si>
  <si>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</si>
  <si>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</si>
  <si>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</si>
  <si>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</si>
  <si>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</si>
  <si>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</si>
  <si>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</si>
  <si>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</si>
  <si>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</si>
  <si>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</si>
  <si>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</si>
  <si>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</si>
  <si>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</si>
  <si>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</si>
  <si>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</si>
  <si>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</si>
  <si>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</si>
  <si>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</si>
  <si>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</si>
  <si>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</si>
  <si>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</si>
  <si>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</si>
  <si>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</si>
  <si>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</si>
  <si>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</si>
  <si>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</si>
  <si>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</si>
  <si>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</si>
  <si>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</si>
  <si>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</si>
  <si>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</si>
  <si>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</si>
  <si>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</si>
  <si>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</si>
  <si>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</si>
  <si>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</si>
  <si>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</si>
  <si>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</si>
  <si>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</si>
  <si>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</si>
  <si>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</si>
  <si>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</si>
  <si>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</si>
  <si>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</si>
  <si>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</si>
  <si>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</si>
  <si>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</si>
  <si>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</si>
  <si>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</si>
  <si>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</si>
  <si>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</si>
  <si>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</si>
  <si>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</si>
  <si>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</si>
  <si>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</si>
  <si>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</si>
  <si>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</si>
  <si>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</si>
  <si>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</si>
  <si>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</si>
  <si>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</si>
  <si>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</si>
  <si>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</si>
  <si>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</si>
  <si>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</si>
  <si>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</si>
  <si>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</si>
  <si>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</si>
  <si>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</si>
  <si>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</si>
  <si>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</si>
  <si>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</si>
  <si>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</si>
  <si>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</si>
  <si>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</si>
  <si>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</si>
  <si>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</si>
  <si>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</si>
  <si>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</si>
  <si>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</si>
  <si>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</si>
  <si>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</si>
  <si>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</si>
  <si>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</si>
  <si>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</si>
  <si>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</si>
  <si>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</si>
  <si>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</si>
  <si>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</si>
  <si>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</si>
  <si>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</si>
  <si>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</si>
  <si>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</si>
  <si>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</si>
  <si>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</si>
  <si>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</si>
  <si>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</si>
  <si>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</si>
  <si>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</si>
  <si>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</si>
  <si>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</si>
  <si>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</si>
  <si>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</si>
  <si>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</si>
  <si>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</si>
  <si>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</si>
  <si>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</si>
  <si>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</si>
  <si>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</si>
  <si>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</si>
  <si>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</si>
  <si>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</si>
  <si>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</si>
  <si>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</si>
  <si>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</si>
  <si>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</si>
  <si>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</si>
  <si>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</si>
  <si>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</si>
  <si>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</si>
  <si>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</si>
  <si>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</si>
  <si>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</si>
  <si>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</si>
  <si>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</si>
  <si>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</si>
  <si>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</si>
  <si>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</si>
  <si>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</si>
  <si>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</si>
  <si>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</si>
  <si>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</si>
  <si>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</si>
  <si>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</si>
  <si>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</si>
  <si>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</si>
  <si>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</si>
  <si>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</si>
  <si>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</si>
  <si>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</si>
  <si>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</si>
  <si>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</si>
  <si>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</si>
  <si>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</si>
  <si>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</si>
  <si>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</si>
  <si>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</si>
  <si>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</si>
  <si>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</si>
  <si>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</si>
  <si>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</si>
  <si>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</si>
  <si>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</si>
  <si>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</si>
  <si>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</si>
  <si>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</si>
  <si>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</si>
  <si>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</si>
  <si>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</si>
  <si>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</si>
  <si>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</si>
  <si>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</si>
  <si>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</si>
  <si>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</si>
  <si>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</si>
  <si>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</si>
  <si>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</si>
  <si>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</si>
  <si>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</si>
  <si>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</si>
  <si>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</si>
  <si>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</si>
  <si>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</si>
  <si>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</si>
  <si>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</si>
  <si>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</si>
  <si>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</si>
  <si>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</si>
  <si>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</si>
  <si>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</si>
  <si>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</si>
  <si>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</si>
  <si>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</si>
  <si>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</si>
  <si>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</si>
  <si>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</si>
  <si>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</si>
  <si>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</si>
  <si>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</si>
  <si>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</si>
  <si>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</si>
  <si>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</si>
  <si>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</si>
  <si>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</si>
  <si>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</si>
  <si>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</si>
  <si>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</si>
  <si>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</si>
  <si>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</si>
  <si>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</si>
  <si>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</si>
  <si>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</si>
  <si>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</si>
  <si>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</si>
  <si>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</si>
  <si>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</si>
  <si>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</si>
  <si>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</si>
  <si>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</si>
  <si>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</si>
  <si>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</si>
  <si>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</si>
  <si>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</si>
  <si>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</si>
  <si>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</si>
  <si>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</si>
  <si>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</si>
  <si>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</si>
  <si>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</si>
  <si>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</si>
  <si>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</si>
  <si>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</si>
  <si>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</si>
  <si>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</si>
  <si>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</si>
  <si>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</si>
  <si>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</si>
  <si>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</si>
  <si>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</si>
  <si>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</si>
  <si>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</si>
  <si>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</si>
  <si>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</si>
  <si>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</si>
  <si>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</si>
  <si>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</si>
  <si>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</si>
  <si>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</si>
  <si>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</si>
  <si>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</si>
  <si>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</si>
  <si>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</si>
  <si>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</si>
  <si>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</si>
  <si>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</si>
  <si>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</si>
  <si>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</si>
  <si>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</si>
  <si>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</si>
  <si>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</si>
  <si>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</si>
  <si>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</si>
  <si>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</si>
  <si>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</si>
  <si>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</si>
  <si>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</si>
  <si>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</si>
  <si>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</si>
  <si>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</si>
  <si>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</si>
  <si>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</si>
  <si>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</si>
  <si>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</si>
  <si>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</si>
  <si>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</si>
  <si>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</si>
  <si>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cut off team save hub site YLM0161</t>
  </si>
  <si>
    <t>PCM-20251124-00001043</t>
  </si>
  <si>
    <t>PCM-20251124-00001120</t>
  </si>
  <si>
    <t>PCM-20251124-00001231</t>
  </si>
  <si>
    <t>90 Min</t>
  </si>
  <si>
    <t>Site has access issue and owner not available, he will come after maghrib</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</si>
  <si>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</si>
  <si>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</si>
  <si>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</si>
  <si>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</si>
  <si>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</si>
  <si>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</si>
  <si>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</si>
  <si>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</si>
  <si>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</si>
  <si>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SCECO Power NA , WM Site not able to Power up by PG , Sceco complain registered and waiting for Sceco response</t>
  </si>
  <si>
    <t>PCM-20251124-00001373</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</si>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</sst>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9" fillId="8" borderId="8" xfId="0" applyFont="1" applyFill="1" applyBorder="1" applyAlignment="1">
      <alignment horizontal="center" vertical="center"/>
    </xf>
    <xf numFmtId="0" fontId="7" fillId="8" borderId="8" xfId="0" applyFont="1" applyFill="1" applyBorder="1" applyAlignment="1">
      <alignment horizontal="center" vertical="center"/>
    </xf>
    <xf numFmtId="0" fontId="7" fillId="12" borderId="8" xfId="0" applyFont="1" applyFill="1" applyBorder="1" applyAlignment="1">
      <alignment horizontal="center" vertical="center"/>
    </xf>
    <xf numFmtId="165" fontId="7" fillId="12" borderId="8" xfId="0" applyNumberFormat="1" applyFont="1" applyFill="1" applyBorder="1" applyAlignment="1">
      <alignment horizontal="center" vertical="center"/>
    </xf>
    <xf numFmtId="164" fontId="7" fillId="8"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1" totalsRowShown="0" headerRowDxfId="48" dataDxfId="47" headerRowBorderDxfId="45" tableBorderDxfId="46" totalsRowBorderDxfId="44">
  <autoFilter ref="A1:L3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31" dataDxfId="30" headerRowBorderDxfId="28" tableBorderDxfId="29">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
  <sheetViews>
    <sheetView workbookViewId="0">
      <selection activeCell="K5" sqref="K5"/>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322.7435376157373</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45985.691963541663</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45985.691963541663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45985.691963541663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45985.691963541663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45985.691963541663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45985.691963541663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45985.691963541663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45985.691963541663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45985.691963541663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45985.691963541663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45985.691963541663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45985.691963541663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45985.691963541663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45985.691963541663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45985.691963541663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45985.691963541663</v>
      </c>
      <c r="H18" s="137"/>
      <c r="I18" s="135" t="str">
        <f>IFERROR(VLOOKUP(D18,DB!A:F,6,0),"")</f>
        <v/>
      </c>
      <c r="J18" s="135" t="str">
        <f>IFERROR(VLOOKUP(D18,DB!A:G,7,0),"")</f>
        <v/>
      </c>
      <c r="K18" s="139"/>
      <c r="L18" s="140" t="str">
        <f>IFERROR(VLOOKUP(D18,DB!A:I,9,0),"")</f>
        <v/>
      </c>
    </row>
    <row r="19" spans="1:12" ht="15" customHeight="1">
      <c r="A19" s="141"/>
      <c r="B19" s="128" t="str">
        <f>IFERROR(VLOOKUP(D19,DB!A:K,11,0),"")</f>
        <v/>
      </c>
      <c r="C19" s="128"/>
      <c r="D19" s="142"/>
      <c r="E19" s="129"/>
      <c r="F19" s="130"/>
      <c r="G19" s="131">
        <f ca="1">IFERROR(NOW()-F19,"-")</f>
        <v>45985.691963541663</v>
      </c>
      <c r="H19" s="130"/>
      <c r="I19" s="128" t="str">
        <f>IFERROR(VLOOKUP(D19,DB!A:F,6,0),"")</f>
        <v/>
      </c>
      <c r="J19" s="128" t="str">
        <f>IFERROR(VLOOKUP(D19,DB!A:G,7,0),"")</f>
        <v/>
      </c>
      <c r="K19" s="132"/>
      <c r="L19" s="133" t="str">
        <f>IFERROR(VLOOKUP(D19,DB!A:I,9,0),"")</f>
        <v/>
      </c>
    </row>
  </sheetData>
  <customSheetViews>
    <customSheetView guid="{F6042A99-DD27-4453-835D-0834D95730CC}" filter="1" showAutoFilter="1">
      <pageMargins left="0" right="0" top="0" bottom="0" header="0" footer="0"/>
      <autoFilter ref="B1:M1" xr:uid="{07975A70-727E-4541-AC6D-243BED3D2B0E}"/>
    </customSheetView>
  </customSheetViews>
  <dataValidations count="2">
    <dataValidation allowBlank="1" showInputMessage="1" showErrorMessage="1" sqref="E1" xr:uid="{5DBA255D-CDD9-49FB-AD3C-AF70AB4EE696}"/>
    <dataValidation type="list" allowBlank="1" showInputMessage="1" showErrorMessage="1" sqref="E2:E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160.69212557870196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1.3045445601819665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45985.691963541663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45985.691963541663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45985.691963541663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45985.691963541663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45985.691963541663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45985.691963541663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45985.691963541663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45985.691963541663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45985.691963541663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45985.691963541663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45985.691963541663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45985.691963541663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45985.691963541663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45985.691963541663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45985.691963541663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45985.691963541663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45985.691963541663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45985.691963541663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45985.691963541663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45985.691963541663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45985.691963541663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45985.691963541663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45985.691963541663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45985.691963541663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45985.691963541663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45985.691963541663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45985.691963541663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45985.691963541663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45985.691963541663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45985.691963541663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45985.691963541663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45985.691963541663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45985.691963541663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45985.691963541663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45985.691963541663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45985.691963541663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45985.691963541663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45985.691963541663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45985.691963541663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45985.691963541663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45985.691963541663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45985.691963541663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45985.691963541663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45985.691963541663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45985.691963541663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45985.691963541663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45985.691963541663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45985.691963541663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45985.691963541663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45985.691963541663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45985.691963541663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45985.691963541663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45985.691963541663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45985.691963541663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45985.691963541663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45985.691963541663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45985.691963541663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45985.691963541663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45985.691963541663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45985.691963541663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45985.691963541663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45985.691963541663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45985.691963541663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45985.691963541663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45985.691963541663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45985.691963541663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45985.691963541663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45985.691963541663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45985.691963541663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45985.691963541663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45985.691963541663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45985.691963541663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45985.691963541663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45985.691963541663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45985.691963541663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45985.691963541663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45985.691963541663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45985.691963541663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45985.691963541663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45985.691963541663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45985.691963541663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45985.691963541663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45985.691963541663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45985.691963541663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45985.691963541663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45985.691963541663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45985.691963541663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45985.691963541663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45985.691963541663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45985.691963541663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45985.691963541663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45985.691963541663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45985.691963541663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45985.691963541663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45985.691963541663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45985.691963541663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45985.691963541663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45985.691963541663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45985.691963541663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45985.691963541663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45985.691963541663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45985.691963541663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45985.691963541663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45985.691963541663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45985.691963541663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45985.691963541663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45985.691963541663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45985.691963541663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45985.691963541663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45985.691963541663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45985.691963541663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45985.691963541663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45985.691963541663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45985.691963541663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45985.691963541663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45985.691963541663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45985.691963541663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45985.691963541663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45985.691963541663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45985.691963541663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45985.691963541663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45985.691963541663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45985.691963541663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45985.691963541663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45985.691963541663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45985.691963541663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45985.691963541663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45985.691963541663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45985.691963541663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45985.691963541663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45985.691963541663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45985.691963541663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45985.691963541663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45985.691963541663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45985.691963541663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45985.691963541663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45985.691963541663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45985.691963541663</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45985.691963541663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45985.691963541663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45985.691963541663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45985.691963541663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45985.691963541663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45985.691963541663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45985.691963541663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45985.691963541663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45985.691963541663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45985.691963541663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45985.691963541663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45985.691963541663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45985.691963541663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45985.691963541663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45985.691963541663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45985.691963541663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45985.691963541663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45985.691963541663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45985.691963541663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45985.691963541663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45985.691963541663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45985.691963541663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45985.691963541663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45985.691963541663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45985.691963541663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45985.691963541663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45985.691963541663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45985.691963541663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45985.691963541663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45985.691963541663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45985.691963541663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45985.691963541663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45985.691963541663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45985.691963541663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45985.691963541663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45985.691963541663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45985.691963541663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45985.691963541663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45985.691963541663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45985.691963541663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45985.691963541663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45985.691963541663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45985.691963541663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45985.691963541663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45985.691963541663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45985.691963541663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45985.691963541663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45985.691963541663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45985.691963541663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45985.691963541663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45985.691963541663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45985.691963541663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45985.691963541663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45985.691963541663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45985.691963541663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45985.691963541663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45985.691963541663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45985.691963541663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45985.691963541663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45985.691963541663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45985.691963541663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45985.691963541663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45985.691963541663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45985.691963541663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45985.691963541663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45985.691963541663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45985.691963541663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45985.691963541663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45985.691963541663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45985.691963541663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45985.691963541663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45985.691963541663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45985.691963541663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45985.691963541663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45985.691963541663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45985.691963541663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45985.691963541663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45985.691963541663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45985.691963541663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45985.691963541663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45985.691963541663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45985.691963541663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45985.691963541663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45985.691963541663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45985.691963541663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45985.691963541663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45985.691963541663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45985.691963541663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45985.691963541663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45985.691963541663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45985.691963541663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45985.691963541663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45985.691963541663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45985.691963541663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45985.691963541663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45985.691963541663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45985.691963541663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45985.691963541663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45985.691963541663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45985.691963541663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45985.691963541663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45985.691963541663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45985.691963541663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45985.691963541663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45985.691963541663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45985.691963541663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45985.691963541663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45985.691963541663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45985.691963541663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45985.691963541663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45985.691963541663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45985.691963541663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45985.691963541663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45985.691963541663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45985.691963541663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45985.691963541663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45985.691963541663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45985.691963541663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45985.691963541663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45985.691963541663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45985.691963541663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45985.691963541663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45985.691963541663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45985.691963541663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45985.691963541663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45985.691963541663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45985.691963541663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45985.691963541663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45985.691963541663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45985.691963541663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45985.691963541663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45985.691963541663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45985.691963541663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45985.691963541663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45985.691963541663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45985.691963541663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45985.691963541663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45985.691963541663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45985.691963541663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45985.691963541663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45985.691963541663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45985.691963541663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45985.691963541663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45985.691963541663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45985.691963541663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45985.691963541663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45985.691963541663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45985.691963541663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45985.691963541663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45985.691963541663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45985.691963541663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45985.691963541663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45985.691963541663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45985.691963541663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45985.691963541663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45985.691963541663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45985.691963541663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45985.691963541663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45985.691963541663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45985.691963541663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45985.691963541663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45985.691963541663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45985.691963541663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45985.691963541663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45985.691963541663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45985.691963541663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45985.691963541663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45985.691963541663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45985.691963541663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45985.691963541663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45985.691963541663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45985.691963541663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45985.691963541663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45985.691963541663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45985.691963541663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45985.691963541663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45985.691963541663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45985.691963541663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45985.691963541663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45985.691963541663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45985.691963541663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45985.691963541663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45985.691963541663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45985.691963541663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45985.691963541663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45985.691963541663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45985.691963541663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45985.691963541663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45985.691963541663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45985.691963541663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45985.691963541663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45985.691963541663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45985.691963541663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45985.691963541663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45985.691963541663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45985.691963541663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45985.691963541663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45985.691963541663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45985.691963541663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45985.691963541663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45985.691963541663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45985.691963541663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45985.691963541663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45985.691963541663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45985.691963541663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45985.691963541663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45985.691963541663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45985.691963541663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45985.691963541663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45985.691963541663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45985.691963541663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45985.691963541663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45985.691963541663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45985.691963541663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45985.691963541663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45985.691963541663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45985.691963541663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45985.691963541663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45985.691963541663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45985.691963541663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45985.691963541663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45985.691963541663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45985.691963541663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45985.691963541663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45985.691963541663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45985.691963541663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45985.691963541663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45985.691963541663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45985.691963541663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45985.691963541663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45985.691963541663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45985.691963541663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45985.691963541663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45985.691963541663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45985.691963541663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45985.691963541663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45985.691963541663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45985.691963541663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45985.691963541663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45985.691963541663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45985.691963541663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45985.691963541663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45985.691963541663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45985.691963541663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45985.691963541663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45985.691963541663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45985.691963541663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45985.691963541663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45985.691963541663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45985.691963541663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45985.691963541663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45985.691963541663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45985.691963541663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45985.691963541663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45985.691963541663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45985.691963541663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45985.691963541663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45985.691963541663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45985.691963541663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45985.691963541663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45985.691963541663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45985.691963541663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45985.691963541663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45985.691963541663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45985.691963541663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45985.691963541663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45985.691963541663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45985.691963541663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45985.691963541663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45985.691963541663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45985.691963541663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45985.691963541663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45985.691963541663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45985.691963541663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45985.691963541663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45985.691963541663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45985.691963541663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45985.691963541663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45985.691963541663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45985.691963541663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45985.691963541663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45985.691963541663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45985.691963541663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45985.691963541663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45985.691963541663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45985.691963541663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45985.691963541663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45985.691963541663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45985.691963541663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45985.691963541663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45985.691963541663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45985.691963541663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45985.691963541663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45985.691963541663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45985.691963541663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45985.691963541663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45985.691963541663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45985.691963541663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45985.691963541663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45985.691963541663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45985.691963541663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45985.691963541663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45985.691963541663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45985.691963541663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45985.691963541663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45985.691963541663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45985.691963541663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45985.691963541663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45985.691963541663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45985.691963541663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45985.691963541663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45985.691963541663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45985.691963541663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45985.691963541663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45985.691963541663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45985.691963541663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45985.691963541663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45985.691963541663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45985.691963541663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45985.691963541663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45985.691963541663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45985.691963541663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45985.691963541663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45985.691963541663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45985.691963541663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45985.691963541663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45985.691963541663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45985.691963541663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45985.691963541663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45985.691963541663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45985.691963541663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45985.691963541663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45985.691963541663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45985.691963541663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45985.691963541663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45985.691963541663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45985.691963541663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45985.691963541663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45985.691963541663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45985.691963541663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45985.691963541663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45985.691963541663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45985.691963541663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45985.691963541663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45985.691963541663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45985.691963541663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45985.691963541663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45985.691963541663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45985.691963541663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45985.691963541663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45985.691963541663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45985.691963541663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45985.691963541663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45985.691963541663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45985.691963541663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45985.691963541663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45985.691963541663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45985.691963541663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45985.691963541663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45985.691963541663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45985.691963541663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45985.691963541663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45985.691963541663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45985.691963541663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45985.691963541663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45985.691963541663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45985.691963541663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45985.691963541663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45985.691963541663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45985.691963541663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45985.691963541663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45985.691963541663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45985.691963541663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45985.691963541663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45985.691963541663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45985.691963541663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45985.691963541663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45985.691963541663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45985.691963541663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45985.691963541663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45985.691963541663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45985.691963541663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45985.691963541663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45985.691963541663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45985.691963541663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45985.691963541663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45985.691963541663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45985.691963541663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45985.691963541663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45985.691963541663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45985.691963541663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45985.691963541663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45985.691963541663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45985.691963541663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45985.691963541663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45985.691963541663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45985.691963541663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45985.691963541663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45985.691963541663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45985.691963541663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45985.691963541663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45985.691963541663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45985.691963541663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45985.691963541663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45985.691963541663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45985.691963541663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45985.691963541663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45985.691963541663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45985.691963541663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45985.691963541663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45985.691963541663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45985.691963541663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45985.691963541663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45985.691963541663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45985.691963541663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45985.691963541663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45985.691963541663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45985.691963541663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45985.691963541663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45985.691963541663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45985.691963541663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45985.691963541663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45985.691963541663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45985.691963541663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45985.691963541663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45985.691963541663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45985.691963541663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45985.691963541663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45985.691963541663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45985.691963541663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45985.691963541663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45985.691963541663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45985.691963541663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45985.691963541663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45985.691963541663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45985.691963541663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45985.691963541663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45985.691963541663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45985.691963541663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45985.691963541663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45985.691963541663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45985.691963541663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45985.691963541663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45985.691963541663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45985.691963541663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45985.691963541663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45985.691963541663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45985.691963541663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45985.691963541663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45985.691963541663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45985.691963541663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45985.691963541663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45985.691963541663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45985.691963541663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45985.691963541663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45985.691963541663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45985.691963541663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45985.691963541663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45985.691963541663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45985.691963541663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45985.691963541663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45985.691963541663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45985.691963541663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45985.691963541663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45985.691963541663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45985.691963541663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45985.691963541663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45985.691963541663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45985.691963541663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45985.691963541663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45985.691963541663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45985.691963541663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45985.691963541663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45985.691963541663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45985.691963541663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45985.691963541663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45985.691963541663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45985.691963541663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45985.691963541663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45985.691963541663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45985.691963541663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45985.691963541663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45985.691963541663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45985.691963541663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45985.691963541663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45985.691963541663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45985.691963541663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45985.691963541663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45985.691963541663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45985.691963541663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45985.691963541663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45985.691963541663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45985.691963541663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45985.691963541663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45985.691963541663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45985.691963541663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45985.691963541663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45985.691963541663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45985.691963541663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45985.691963541663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45985.691963541663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45985.691963541663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45985.691963541663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45985.691963541663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45985.691963541663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45985.691963541663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45985.691963541663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45985.691963541663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45985.691963541663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45985.691963541663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45985.691963541663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45985.691963541663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45985.691963541663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45985.691963541663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45985.691963541663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45985.691963541663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45985.691963541663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45985.691963541663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45985.691963541663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45985.691963541663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45985.691963541663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45985.691963541663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45985.691963541663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45985.691963541663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45985.691963541663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45985.691963541663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45985.691963541663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45985.691963541663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45985.691963541663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45985.691963541663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45985.691963541663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45985.691963541663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45985.691963541663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45985.691963541663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45985.691963541663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45985.691963541663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45985.691963541663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45985.691963541663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45985.691963541663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45985.691963541663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45985.691963541663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45985.691963541663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45985.691963541663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45985.691963541663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45985.691963541663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45985.691963541663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45985.691963541663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45985.691963541663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45985.691963541663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45985.691963541663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45985.691963541663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45985.691963541663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45985.691963541663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45985.691963541663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45985.691963541663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45985.691963541663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45985.691963541663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45985.691963541663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45985.691963541663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45985.691963541663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45985.691963541663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45985.691963541663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45985.691963541663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45985.691963541663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45985.691963541663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45985.691963541663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45985.691963541663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45985.691963541663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45985.691963541663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45985.691963541663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45985.691963541663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45985.691963541663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45985.691963541663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45985.691963541663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45985.691963541663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45985.691963541663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45985.691963541663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45985.691963541663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45985.691963541663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45985.691963541663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45985.691963541663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45985.691963541663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45985.691963541663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45985.691963541663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45985.691963541663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45985.691963541663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45985.691963541663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45985.691963541663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45985.691963541663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45985.691963541663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45985.691963541663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45985.691963541663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45985.691963541663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45985.691963541663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45985.691963541663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45985.691963541663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45985.691963541663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45985.691963541663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45985.691963541663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45985.691963541663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45985.691963541663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45985.691963541663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45985.691963541663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45985.691963541663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45985.691963541663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45985.691963541663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45985.691963541663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45985.691963541663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45985.691963541663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45985.691963541663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45985.691963541663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45985.691963541663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45985.691963541663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45985.691963541663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45985.691963541663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45985.691963541663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45985.691963541663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45985.691963541663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45985.691963541663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45985.691963541663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45985.691963541663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45985.691963541663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45985.691963541663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45985.691963541663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45985.691963541663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45985.691963541663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45985.691963541663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45985.691963541663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45985.691963541663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45985.691963541663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45985.691963541663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45985.691963541663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45985.691963541663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45985.691963541663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45985.691963541663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45985.691963541663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45985.691963541663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45985.691963541663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45985.691963541663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45985.691963541663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45985.691963541663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45985.691963541663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45985.691963541663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45985.691963541663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45985.691963541663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45985.691963541663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45985.691963541663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45985.691963541663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45985.691963541663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45985.691963541663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45985.691963541663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45985.691963541663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45985.691963541663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45985.691963541663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45985.691963541663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45985.691963541663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45985.691963541663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45985.691963541663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45985.691963541663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45985.691963541663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45985.691963541663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45985.691963541663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45985.691963541663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45985.691963541663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45985.691963541663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45985.691963541663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45985.691963541663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45985.691963541663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45985.691963541663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45985.691963541663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45985.691963541663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45985.691963541663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45985.691963541663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45985.691963541663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45985.691963541663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45985.691963541663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45985.691963541663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45985.691963541663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45985.691963541663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45985.691963541663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45985.691963541663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45985.691963541663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45985.691963541663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45985.691963541663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45985.691963541663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45985.691963541663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45985.691963541663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45985.691963541663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45985.691963541663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45985.691963541663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45985.691963541663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45985.691963541663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45985.691963541663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45985.691963541663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45985.691963541663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45985.691963541663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45985.691963541663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45985.691963541663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45985.691963541663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45985.691963541663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45985.691963541663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45985.691963541663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45985.691963541663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45985.691963541663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45985.691963541663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45985.691963541663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45985.691963541663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45985.691963541663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45985.691963541663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45985.691963541663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45985.691963541663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45985.691963541663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45985.691963541663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45985.691963541663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45985.691963541663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45985.691963541663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45985.691963541663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45985.691963541663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45985.691963541663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45985.691963541663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45985.691963541663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45985.691963541663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45985.691963541663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45985.691963541663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45985.691963541663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45985.691963541663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45985.691963541663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45985.691963541663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45985.691963541663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45985.691963541663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45985.691963541663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45985.691963541663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45985.691963541663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45985.691963541663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45985.691963541663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45985.691963541663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45985.691963541663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45985.691963541663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45985.691963541663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45985.691963541663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45985.691963541663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45985.691963541663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45985.691963541663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45985.691963541663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45985.691963541663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45985.691963541663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45985.691963541663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45985.691963541663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45985.691963541663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45985.691963541663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45985.691963541663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45985.691963541663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45985.691963541663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45985.691963541663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45985.691963541663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45985.691963541663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45985.691963541663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45985.691963541663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45985.691963541663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45985.691963541663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45985.691963541663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45985.691963541663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45985.691963541663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45985.691963541663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45985.691963541663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45985.691963541663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45985.691963541663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45985.691963541663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45985.691963541663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45985.691963541663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45985.691963541663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45985.691963541663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45985.691963541663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45985.691963541663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45985.691963541663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45985.691963541663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45985.691963541663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45985.691963541663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45985.691963541663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45985.691963541663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45985.691963541663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45985.691963541663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45985.691963541663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45985.691963541663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45985.691963541663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45985.691963541663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45985.691963541663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45985.691963541663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45985.691963541663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45985.691963541663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45985.691963541663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45985.691963541663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45985.691963541663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45985.691963541663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45985.691963541663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45985.691963541663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45985.691963541663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45985.691963541663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45985.691963541663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45985.691963541663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45985.691963541663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45985.691963541663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45985.691963541663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45985.691963541663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45985.691963541663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45985.691963541663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45985.691963541663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45985.691963541663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45985.691963541663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45985.691963541663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45985.691963541663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45985.691963541663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45985.691963541663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45985.691963541663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45985.691963541663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45985.691963541663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45985.691963541663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45985.691963541663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45985.691963541663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45985.691963541663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45985.691963541663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45985.691963541663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45985.691963541663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45985.691963541663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45985.691963541663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45985.691963541663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45985.691963541663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45985.691963541663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45985.691963541663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45985.691963541663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45985.691963541663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45985.691963541663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45985.691963541663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45985.691963541663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45985.691963541663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45985.691963541663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45985.691963541663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45985.691963541663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45985.691963541663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45985.691963541663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45985.691963541663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45985.691963541663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45985.691963541663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45985.691963541663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45985.691963541663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45985.691963541663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45985.691963541663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45985.691963541663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45985.691963541663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45985.691963541663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45985.691963541663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45985.691963541663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45985.691963541663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45985.691963541663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45985.691963541663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45985.691963541663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45985.691963541663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45985.691963541663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45985.691963541663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45985.691963541663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45985.691963541663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45985.691963541663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45985.691963541663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45985.691963541663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45985.691963541663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45985.691963541663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45985.691963541663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45985.691963541663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45985.691963541663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45985.691963541663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45985.691963541663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45985.691963541663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45985.691963541663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45985.691963541663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45985.691963541663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45985.691963541663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45985.691963541663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45985.691963541663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45985.691963541663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45985.691963541663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45985.691963541663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45985.691963541663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45985.691963541663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45985.691963541663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45985.691963541663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45985.691963541663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45985.691963541663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45985.691963541663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45985.691963541663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45985.691963541663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45985.691963541663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45985.691963541663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45985.691963541663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45985.691963541663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45985.691963541663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45985.691963541663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45985.691963541663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45985.691963541663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45985.691963541663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45985.691963541663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45985.691963541663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45985.691963541663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45985.691963541663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45985.691963541663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45985.691963541663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45985.691963541663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45985.691963541663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45985.691963541663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45985.691963541663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45985.691963541663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45985.691963541663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45985.691963541663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45985.691963541663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45985.691963541663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45985.691963541663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45985.691963541663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45985.691963541663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45985.691963541663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45985.691963541663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45985.691963541663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45985.691963541663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45985.691963541663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45985.691963541663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45985.691963541663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45985.691963541663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45985.691963541663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45985.691963541663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45985.691963541663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45985.691963541663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45985.691963541663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45985.691963541663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45985.691963541663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45985.691963541663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45985.691963541663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45985.691963541663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45985.691963541663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45985.691963541663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45985.691963541663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45985.691963541663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45985.691963541663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45985.691963541663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45985.691963541663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45985.691963541663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45985.691963541663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45985.691963541663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45985.691963541663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45985.691963541663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45985.691963541663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45985.691963541663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45985.691963541663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45985.691963541663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45985.691963541663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45985.691963541663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45985.691963541663</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282.21124594906723</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36861</v>
      </c>
      <c r="E3" s="94" t="s">
        <v>39021</v>
      </c>
      <c r="F3" s="95"/>
      <c r="G3" s="96">
        <f t="shared" ref="G3:G15" ca="1" si="0">IFERROR(NOW()-F3,"")</f>
        <v>45985.691963541663</v>
      </c>
      <c r="H3" s="95">
        <v>45985.458634259259</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3</v>
      </c>
      <c r="D4" s="91" t="s">
        <v>37080</v>
      </c>
      <c r="E4" s="94" t="s">
        <v>39021</v>
      </c>
      <c r="F4" s="95">
        <v>45985.56758101852</v>
      </c>
      <c r="G4" s="96">
        <f t="shared" ca="1" si="0"/>
        <v>0.12438252314314013</v>
      </c>
      <c r="H4" s="95">
        <v>45985.561782407407</v>
      </c>
      <c r="I4" s="113" t="str">
        <f>IFERROR(VLOOKUP(D4,DB!A:F,6,0),"")</f>
        <v>SCECO</v>
      </c>
      <c r="J4" s="113" t="str">
        <f>IFERROR(VLOOKUP(D4,DB!A:G,7,0),"")</f>
        <v>In progress</v>
      </c>
      <c r="K4" s="97" t="s">
        <v>39110</v>
      </c>
      <c r="L4" s="91" t="str">
        <f>IFERROR(VLOOKUP(D4,DB!A:I,9,0),"")</f>
        <v>Latis</v>
      </c>
    </row>
    <row r="5" spans="1:16" ht="15" customHeight="1">
      <c r="A5" s="154" t="s">
        <v>39109</v>
      </c>
      <c r="B5" s="154" t="str">
        <f>IFERROR(VLOOKUP(D5,DB!A:K,11,0),"")</f>
        <v>R4</v>
      </c>
      <c r="C5" s="155">
        <v>1</v>
      </c>
      <c r="D5" s="156" t="s">
        <v>35368</v>
      </c>
      <c r="E5" s="94" t="s">
        <v>39021</v>
      </c>
      <c r="F5" s="157"/>
      <c r="G5" s="158">
        <f ca="1">IFERROR(NOW()-F5,"")</f>
        <v>45985.691963541663</v>
      </c>
      <c r="H5" s="157">
        <v>45985.454942129632</v>
      </c>
      <c r="I5" s="154" t="str">
        <f>IFERROR(VLOOKUP(D5,DB!A:F,6,0),"")</f>
        <v>SCECO</v>
      </c>
      <c r="J5" s="154" t="str">
        <f>IFERROR(VLOOKUP(D5,DB!A:G,7,0),"")</f>
        <v>Vandalized</v>
      </c>
      <c r="K5" s="97" t="s">
        <v>39110</v>
      </c>
      <c r="L5" s="156" t="str">
        <f>IFERROR(VLOOKUP(D5,DB!A:I,9,0),"")</f>
        <v>Latis</v>
      </c>
    </row>
    <row r="6" spans="1:16" ht="15" customHeight="1">
      <c r="A6" s="113" t="s">
        <v>39112</v>
      </c>
      <c r="B6" s="113" t="str">
        <f>IFERROR(VLOOKUP(D6,DB!A:K,11,0),"")</f>
        <v>R4</v>
      </c>
      <c r="C6" s="93">
        <v>1</v>
      </c>
      <c r="D6" s="91" t="s">
        <v>36770</v>
      </c>
      <c r="E6" s="94" t="s">
        <v>39021</v>
      </c>
      <c r="F6" s="95">
        <v>45985.593912037039</v>
      </c>
      <c r="G6" s="96">
        <f t="shared" ca="1" si="0"/>
        <v>9.8051504624891095E-2</v>
      </c>
      <c r="H6" s="95">
        <v>45985.58834490741</v>
      </c>
      <c r="I6" s="113" t="str">
        <f>IFERROR(VLOOKUP(D6,DB!A:F,6,0),"")</f>
        <v>SCECO</v>
      </c>
      <c r="J6" s="113" t="str">
        <f>IFERROR(VLOOKUP(D6,DB!A:G,7,0),"")</f>
        <v>In progress</v>
      </c>
      <c r="K6" s="97" t="s">
        <v>39110</v>
      </c>
      <c r="L6" s="91" t="str">
        <f>IFERROR(VLOOKUP(D6,DB!A:I,9,0),"")</f>
        <v>Latis</v>
      </c>
    </row>
    <row r="7" spans="1:16" ht="15" customHeight="1">
      <c r="A7" s="113" t="s">
        <v>39113</v>
      </c>
      <c r="B7" s="113" t="str">
        <f>IFERROR(VLOOKUP(D7,DB!A:K,11,0),"")</f>
        <v>R4</v>
      </c>
      <c r="C7" s="93">
        <v>1</v>
      </c>
      <c r="D7" s="91" t="s">
        <v>34133</v>
      </c>
      <c r="E7" s="94" t="s">
        <v>39021</v>
      </c>
      <c r="F7" s="95">
        <v>45985.639166666668</v>
      </c>
      <c r="G7" s="96">
        <f t="shared" ca="1" si="0"/>
        <v>5.2796874995692633E-2</v>
      </c>
      <c r="H7" s="95">
        <v>45985.630601851852</v>
      </c>
      <c r="I7" s="113" t="str">
        <f>IFERROR(VLOOKUP(D7,DB!A:F,6,0),"")</f>
        <v>SCECO</v>
      </c>
      <c r="J7" s="113" t="str">
        <f>IFERROR(VLOOKUP(D7,DB!A:G,7,0),"")</f>
        <v>Dead</v>
      </c>
      <c r="K7" s="97" t="s">
        <v>39114</v>
      </c>
      <c r="L7" s="91" t="str">
        <f>IFERROR(VLOOKUP(D7,DB!A:I,9,0),"")</f>
        <v>Latis</v>
      </c>
    </row>
    <row r="8" spans="1:16" ht="15" customHeight="1">
      <c r="A8" s="113" t="s">
        <v>39109</v>
      </c>
      <c r="B8" s="113" t="str">
        <f>IFERROR(VLOOKUP(D8,DB!A:K,11,0),"")</f>
        <v>R4</v>
      </c>
      <c r="C8" s="93">
        <v>1</v>
      </c>
      <c r="D8" s="91" t="s">
        <v>37635</v>
      </c>
      <c r="E8" s="94" t="s">
        <v>39021</v>
      </c>
      <c r="F8" s="95"/>
      <c r="G8" s="96">
        <f t="shared" ca="1" si="0"/>
        <v>45985.691963541663</v>
      </c>
      <c r="H8" s="95">
        <v>45985.637858796297</v>
      </c>
      <c r="I8" s="113" t="str">
        <f>IFERROR(VLOOKUP(D8,DB!A:F,6,0),"")</f>
        <v>SCECO</v>
      </c>
      <c r="J8" s="113" t="str">
        <f>IFERROR(VLOOKUP(D8,DB!A:G,7,0),"")</f>
        <v>Dead</v>
      </c>
      <c r="K8" s="97" t="s">
        <v>39115</v>
      </c>
      <c r="L8" s="91" t="str">
        <f>IFERROR(VLOOKUP(D8,DB!A:I,9,0),"")</f>
        <v>Latis</v>
      </c>
    </row>
    <row r="9" spans="1:16" ht="15" customHeight="1">
      <c r="A9" s="113"/>
      <c r="B9" s="113" t="str">
        <f>IFERROR(VLOOKUP(D9,DB!A:K,11,0),"")</f>
        <v/>
      </c>
      <c r="C9" s="93"/>
      <c r="D9" s="91"/>
      <c r="E9" s="94"/>
      <c r="F9" s="95"/>
      <c r="G9" s="96">
        <f t="shared" ca="1" si="0"/>
        <v>45985.691963541663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45985.691963541663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45985.691963541663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45985.691963541663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45985.691963541663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45985.691963541663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45985.691963541663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ref="G16:G79" ca="1" si="1">IFERROR(NOW()-F16,"")</f>
        <v>45985.691963541663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45985.691963541663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45985.691963541663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45985.691963541663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45985.691963541663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45985.691963541663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45985.691963541663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45985.691963541663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45985.691963541663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45985.691963541663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45985.691963541663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45985.691963541663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45985.691963541663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45985.691963541663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45985.691963541663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45985.691963541663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45985.691963541663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45985.691963541663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45985.691963541663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45985.691963541663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45985.691963541663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45985.691963541663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45985.691963541663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45985.691963541663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45985.691963541663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45985.691963541663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45985.691963541663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45985.691963541663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45985.691963541663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45985.691963541663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45985.691963541663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45985.691963541663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45985.691963541663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45985.691963541663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45985.691963541663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45985.691963541663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45985.691963541663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45985.691963541663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45985.691963541663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45985.691963541663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45985.691963541663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45985.691963541663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45985.691963541663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45985.691963541663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45985.691963541663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45985.691963541663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45985.691963541663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45985.691963541663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45985.691963541663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45985.691963541663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45985.691963541663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45985.691963541663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45985.691963541663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45985.691963541663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45985.691963541663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45985.691963541663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45985.691963541663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45985.691963541663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45985.691963541663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45985.691963541663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45985.691963541663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45985.691963541663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45985.691963541663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45985.691963541663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ref="G80:G143" ca="1" si="2">IFERROR(NOW()-F80,"")</f>
        <v>45985.691963541663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45985.691963541663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45985.691963541663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45985.691963541663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45985.691963541663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45985.691963541663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45985.691963541663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45985.691963541663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45985.691963541663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45985.691963541663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45985.691963541663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45985.691963541663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45985.691963541663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45985.691963541663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45985.691963541663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45985.691963541663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45985.691963541663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45985.691963541663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45985.691963541663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45985.691963541663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45985.691963541663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45985.691963541663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45985.691963541663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45985.691963541663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45985.691963541663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45985.691963541663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45985.691963541663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45985.691963541663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45985.691963541663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45985.691963541663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45985.691963541663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45985.691963541663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45985.691963541663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45985.691963541663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45985.691963541663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45985.691963541663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45985.691963541663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45985.691963541663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45985.691963541663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45985.691963541663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45985.691963541663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45985.691963541663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45985.691963541663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45985.691963541663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45985.691963541663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45985.691963541663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45985.691963541663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45985.691963541663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45985.691963541663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45985.691963541663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45985.691963541663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45985.691963541663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45985.691963541663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45985.691963541663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45985.691963541663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45985.691963541663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45985.691963541663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45985.691963541663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45985.691963541663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45985.691963541663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45985.691963541663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45985.691963541663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45985.691963541663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45985.691963541663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ref="G144:G207" ca="1" si="3">IFERROR(NOW()-F144,"")</f>
        <v>45985.691963541663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45985.691963541663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45985.691963541663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45985.691963541663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45985.691963541663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45985.691963541663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45985.691963541663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45985.691963541663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45985.691963541663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45985.691963541663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45985.691963541663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45985.691963541663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45985.691963541663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45985.691963541663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45985.691963541663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45985.691963541663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45985.691963541663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45985.691963541663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45985.691963541663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45985.691963541663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45985.691963541663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45985.691963541663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45985.691963541663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45985.691963541663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45985.691963541663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45985.691963541663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45985.691963541663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45985.691963541663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45985.691963541663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45985.691963541663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45985.691963541663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45985.691963541663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45985.691963541663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45985.691963541663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45985.691963541663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45985.691963541663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45985.691963541663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45985.691963541663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45985.691963541663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45985.691963541663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45985.691963541663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45985.691963541663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45985.691963541663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45985.691963541663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45985.691963541663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45985.691963541663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45985.691963541663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45985.691963541663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45985.691963541663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45985.691963541663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45985.691963541663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45985.691963541663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45985.691963541663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45985.691963541663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45985.691963541663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45985.691963541663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45985.691963541663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45985.691963541663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45985.691963541663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45985.691963541663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45985.691963541663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45985.691963541663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45985.691963541663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45985.691963541663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ref="G208:G271" ca="1" si="4">IFERROR(NOW()-F208,"")</f>
        <v>45985.691963541663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45985.691963541663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45985.691963541663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45985.691963541663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45985.691963541663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45985.691963541663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45985.691963541663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45985.691963541663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45985.691963541663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45985.691963541663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45985.691963541663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45985.691963541663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45985.691963541663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45985.691963541663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45985.691963541663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45985.691963541663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45985.691963541663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45985.691963541663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45985.691963541663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45985.691963541663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45985.691963541663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45985.691963541663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45985.691963541663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45985.691963541663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45985.691963541663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45985.691963541663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45985.691963541663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45985.691963541663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45985.691963541663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45985.691963541663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45985.691963541663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45985.691963541663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45985.691963541663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45985.691963541663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45985.691963541663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45985.691963541663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45985.691963541663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45985.691963541663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45985.691963541663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45985.691963541663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45985.691963541663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45985.691963541663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45985.691963541663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45985.691963541663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45985.691963541663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45985.691963541663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45985.691963541663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45985.691963541663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45985.691963541663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45985.691963541663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45985.691963541663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45985.691963541663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45985.691963541663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45985.691963541663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45985.691963541663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45985.691963541663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45985.691963541663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45985.691963541663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45985.691963541663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45985.691963541663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45985.691963541663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45985.691963541663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45985.691963541663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45985.691963541663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ref="G272:G335" ca="1" si="5">IFERROR(NOW()-F272,"")</f>
        <v>45985.691963541663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45985.691963541663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45985.691963541663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45985.691963541663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45985.691963541663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45985.691963541663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45985.691963541663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45985.691963541663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45985.691963541663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45985.691963541663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45985.691963541663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45985.691963541663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45985.691963541663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45985.691963541663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45985.691963541663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45985.691963541663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45985.691963541663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45985.691963541663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45985.691963541663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45985.691963541663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45985.691963541663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45985.691963541663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45985.691963541663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45985.691963541663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45985.691963541663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45985.691963541663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45985.691963541663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45985.691963541663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45985.691963541663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45985.691963541663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45985.691963541663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45985.691963541663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45985.691963541663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45985.691963541663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45985.691963541663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45985.691963541663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45985.691963541663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45985.691963541663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45985.691963541663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45985.691963541663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45985.691963541663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45985.691963541663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45985.691963541663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45985.691963541663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45985.691963541663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45985.691963541663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45985.691963541663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45985.691963541663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45985.691963541663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45985.691963541663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45985.691963541663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45985.691963541663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45985.691963541663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45985.691963541663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45985.691963541663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45985.691963541663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45985.691963541663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45985.691963541663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45985.691963541663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45985.691963541663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45985.691963541663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45985.691963541663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45985.691963541663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45985.691963541663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ref="G336:G381" ca="1" si="6">IFERROR(NOW()-F336,"")</f>
        <v>45985.691963541663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45985.691963541663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45985.691963541663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45985.691963541663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45985.691963541663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45985.691963541663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45985.691963541663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45985.691963541663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45985.691963541663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45985.691963541663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45985.691963541663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45985.691963541663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45985.691963541663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45985.691963541663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45985.691963541663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45985.691963541663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45985.691963541663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45985.691963541663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45985.691963541663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45985.691963541663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45985.691963541663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45985.691963541663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45985.691963541663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45985.691963541663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45985.691963541663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45985.691963541663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45985.691963541663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45985.691963541663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45985.691963541663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45985.691963541663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45985.691963541663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45985.691963541663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45985.691963541663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45985.691963541663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45985.691963541663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45985.691963541663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45985.691963541663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45985.691963541663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45985.691963541663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45985.691963541663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45985.691963541663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45985.691963541663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45985.691963541663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45985.691963541663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45985.691963541663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45985.691963541663</v>
      </c>
      <c r="H381" s="95"/>
      <c r="I381" s="113" t="str">
        <f>IFERROR(VLOOKUP(D381,DB!A:F,6,0),"")</f>
        <v/>
      </c>
      <c r="J381" s="113" t="str">
        <f>IFERROR(VLOOKUP(D381,DB!A:G,7,0),"")</f>
        <v/>
      </c>
      <c r="K381" s="97"/>
      <c r="L381" s="91" t="str">
        <f>IFERROR(VLOOKUP(D381,DB!A:I,9,0),"")</f>
        <v/>
      </c>
    </row>
  </sheetData>
  <dataValidations count="2">
    <dataValidation allowBlank="1" showInputMessage="1" showErrorMessage="1" sqref="E1" xr:uid="{A4F81451-56CC-4543-9497-104C4E44EE4B}"/>
    <dataValidation type="list" allowBlank="1" showInputMessage="1" showErrorMessage="1" sqref="E2:E3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tabSelected="1" workbookViewId="0">
      <selection activeCell="K13" sqref="K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93.859903356475115</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59.50308622684679</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37.030852430551022</v>
      </c>
      <c r="H4" s="110">
        <v>45948.661111111112</v>
      </c>
      <c r="I4" s="109" t="str">
        <f>IFERROR(VLOOKUP(D4,DB!A:F,6,0),"")</f>
        <v>SCECO</v>
      </c>
      <c r="J4" s="109" t="str">
        <f>IFERROR(VLOOKUP(D4,DB!A:G,7,0),"")</f>
        <v>Dead</v>
      </c>
      <c r="K4" s="109" t="s">
        <v>39121</v>
      </c>
      <c r="L4" s="109" t="str">
        <f>IFERROR(VLOOKUP(D4,DB!A:I,9,0),"")</f>
        <v>Latis</v>
      </c>
    </row>
    <row r="5" spans="1:13" ht="30.75">
      <c r="A5" s="109" t="s">
        <v>39122</v>
      </c>
      <c r="B5" s="109" t="str">
        <f>IFERROR(VLOOKUP(D5,DB!A:K,11,0),"")</f>
        <v>R5</v>
      </c>
      <c r="C5" s="109">
        <v>1</v>
      </c>
      <c r="D5" s="109" t="s">
        <v>36518</v>
      </c>
      <c r="E5" s="109" t="s">
        <v>39021</v>
      </c>
      <c r="F5" s="122">
        <v>45981.373298611114</v>
      </c>
      <c r="G5" s="111">
        <f ca="1">IFERROR(NOW()-F5,"")</f>
        <v>4.3186649305498577</v>
      </c>
      <c r="H5" s="122">
        <v>45981.360798611109</v>
      </c>
      <c r="I5" s="109" t="str">
        <f>IFERROR(VLOOKUP(D5,DB!A:F,6,0),"")</f>
        <v>SCECO</v>
      </c>
      <c r="J5" s="109" t="str">
        <f>IFERROR(VLOOKUP(D5,DB!A:G,7,0),"")</f>
        <v>Dead</v>
      </c>
      <c r="K5" s="109" t="s">
        <v>39123</v>
      </c>
      <c r="L5" s="109" t="str">
        <f>IFERROR(VLOOKUP(D5,DB!A:I,9,0),"")</f>
        <v>Latis</v>
      </c>
    </row>
    <row r="6" spans="1:13" ht="30.75">
      <c r="A6" s="109" t="s">
        <v>39124</v>
      </c>
      <c r="B6" s="109" t="str">
        <f>IFERROR(VLOOKUP(D6,DB!A:K,11,0),"")</f>
        <v>R5</v>
      </c>
      <c r="C6" s="109">
        <v>1</v>
      </c>
      <c r="D6" s="109" t="s">
        <v>38422</v>
      </c>
      <c r="E6" s="109" t="s">
        <v>39100</v>
      </c>
      <c r="F6" s="109"/>
      <c r="G6" s="111">
        <f ca="1">IFERROR(NOW()-F6,"")</f>
        <v>45985.691963541663</v>
      </c>
      <c r="H6" s="122">
        <v>45985.566388888888</v>
      </c>
      <c r="I6" s="109" t="str">
        <f>IFERROR(VLOOKUP(D6,DB!A:F,6,0),"")</f>
        <v>SCECO</v>
      </c>
      <c r="J6" s="109" t="str">
        <f>IFERROR(VLOOKUP(D6,DB!A:G,7,0),"")</f>
        <v>Good</v>
      </c>
      <c r="K6" s="109" t="s">
        <v>39125</v>
      </c>
      <c r="L6" s="109" t="str">
        <f>IFERROR(VLOOKUP(D6,DB!A:I,9,0),"")</f>
        <v>Latis</v>
      </c>
    </row>
    <row r="7" spans="1:13">
      <c r="A7" s="109" t="s">
        <v>39126</v>
      </c>
      <c r="B7" s="109" t="str">
        <f>IFERROR(VLOOKUP(D7,DB!A:K,11,0),"")</f>
        <v>R5</v>
      </c>
      <c r="C7" s="109">
        <v>1</v>
      </c>
      <c r="D7" s="109" t="s">
        <v>38497</v>
      </c>
      <c r="E7" s="109" t="s">
        <v>39021</v>
      </c>
      <c r="F7" s="122">
        <v>45985.688067129631</v>
      </c>
      <c r="G7" s="111">
        <f ca="1">IFERROR(NOW()-F7,"")</f>
        <v>3.8964120321907103E-3</v>
      </c>
      <c r="H7" s="122">
        <v>45985.682106481479</v>
      </c>
      <c r="I7" s="109" t="str">
        <f>IFERROR(VLOOKUP(D7,DB!A:F,6,0),"")</f>
        <v>SCECO</v>
      </c>
      <c r="J7" s="109" t="str">
        <f>IFERROR(VLOOKUP(D7,DB!A:G,7,0),"")</f>
        <v>Haj Removal</v>
      </c>
      <c r="K7" s="109" t="s">
        <v>39127</v>
      </c>
      <c r="L7" s="109" t="str">
        <f>IFERROR(VLOOKUP(D7,DB!A:I,9,0),"")</f>
        <v>Latis</v>
      </c>
    </row>
    <row r="8" spans="1:13">
      <c r="A8" s="109"/>
      <c r="B8" s="109" t="str">
        <f>IFERROR(VLOOKUP(D8,DB!A:K,11,0),"")</f>
        <v/>
      </c>
      <c r="C8" s="109"/>
      <c r="D8" s="109"/>
      <c r="E8" s="109"/>
      <c r="F8" s="109"/>
      <c r="G8" s="111">
        <f ca="1">IFERROR(NOW()-F8,"")</f>
        <v>45985.691963541663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45985.691963541663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45985.691963541663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45985.691963541663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45985.691963541663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45985.691963541663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45985.691963541663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45985.691963541663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45985.691963541663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45985.691963541663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45985.691963541663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45985.691963541663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45985.691963541663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45985.691963541663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45985.691963541663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45985.691963541663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45985.691963541663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45985.691963541663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45985.691963541663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45985.691963541663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45985.691963541663</v>
      </c>
      <c r="H28" s="109"/>
      <c r="I28" s="109" t="str">
        <f>IFERROR(VLOOKUP(D28,DB!A:F,6,0),"")</f>
        <v/>
      </c>
      <c r="J28" s="109" t="str">
        <f>IFERROR(VLOOKUP(D28,DB!A:G,7,0),"")</f>
        <v/>
      </c>
      <c r="K28" s="109"/>
      <c r="L28" s="109" t="str">
        <f>IFERROR(VLOOKUP(D28,DB!A:I,9,0),"")</f>
        <v/>
      </c>
    </row>
    <row r="29" spans="1:12">
      <c r="A29" s="125"/>
      <c r="B29" s="125" t="str">
        <f>IFERROR(VLOOKUP(D29,DB!A:K,11,0),"")</f>
        <v/>
      </c>
      <c r="C29" s="125"/>
      <c r="D29" s="125"/>
      <c r="E29" s="125"/>
      <c r="F29" s="126"/>
      <c r="G29" s="111">
        <f ca="1">IFERROR(NOW()-F29,"")</f>
        <v>45985.691963541663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45985.691963541663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45985.691963541663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45985.691963541663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45985.691963541663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45985.691963541663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45985.691963541663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45985.691963541663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45985.691963541663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45985.691963541663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45985.691963541663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45985.691963541663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45985.691963541663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45985.691963541663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45985.691963541663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45985.691963541663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45985.691963541663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45985.691963541663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45985.691963541663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45985.691963541663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45985.691963541663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45985.691963541663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45985.691963541663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45985.691963541663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45985.691963541663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45985.691963541663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45985.691963541663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45985.691963541663</v>
      </c>
      <c r="H56" s="126"/>
      <c r="I56" s="125" t="str">
        <f>IFERROR(VLOOKUP(D56,DB!A:F,6,0),"")</f>
        <v/>
      </c>
      <c r="J56" s="125" t="str">
        <f>IFERROR(VLOOKUP(D56,DB!A:G,7,0),"")</f>
        <v/>
      </c>
      <c r="K56" s="125"/>
      <c r="L56" s="125" t="str">
        <f>IFERROR(VLOOKUP(D56,DB!A:I,9,0),"")</f>
        <v/>
      </c>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1"/>
      <c r="B2" s="145" t="str">
        <f>IFERROR(VLOOKUP(D2,DB!A:K,11,0),"")</f>
        <v/>
      </c>
      <c r="C2" s="146"/>
      <c r="D2" s="145"/>
      <c r="E2" s="109"/>
      <c r="F2" s="152"/>
      <c r="G2" s="75">
        <f ca="1">IFERROR(NOW()-F2,"-")</f>
        <v>45985.691963541663</v>
      </c>
      <c r="H2" s="153"/>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45985.691963541663</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45985.691963541663</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45985.691963541663</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45985.691963541663</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45985.691963541663</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45985.691963541663</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45985.691963541663</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45985.691963541663</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45985.691963541663</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45985.691963541663</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45985.691963541663</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45985.691963541663</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45985.691963541663</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45985.691963541663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45985.691963541663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45985.691963541663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45985.691963541663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45985.691963541663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45985.691963541663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45985.691963541663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45985.691963541663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45985.691963541663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45985.691963541663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45985.691963541663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45985.691963541663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45985.691963541663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45985.691963541663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45985.691963541663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45985.691963541663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45985.691963541663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45985.691963541663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45985.691963541663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45985.691963541663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45985.691963541663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45985.691963541663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45985.691963541663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45985.691963541663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45985.691963541663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45985.691963541663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45985.691963541663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45985.691963541663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45985.691963541663</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2025-11-24T13:36:42Z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