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78" documentId="120_S{2AC9BD13-BADA-5192-A53E-5A8FF88502F6}" xr6:coauthVersionLast="47" xr6:coauthVersionMax="47" xr10:uidLastSave="{FA73A6FA-E198-42A0-95D8-7A8E2ED34FC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<sst xmlns="http://schemas.openxmlformats.org/spreadsheetml/2006/main" count="180305" uniqueCount="39134">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</sst>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313.35119872685027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45976.299624652776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45976.299624652776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45976.299624652776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45976.299624652776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45976.299624652776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45976.299624652776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45976.299624652776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45976.299624652776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45976.299624652776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45976.299624652776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45976.299624652776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45976.299624652776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45976.299624652776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45976.299624652776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45976.299624652776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45976.299624652776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45976.299624652776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45976.299624652776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45976.299624652776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45976.299624652776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45976.299624652776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45976.299624652776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45976.299624652776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45976.299624652776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45976.299624652776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45976.299624652776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45976.299624652776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45976.299624652776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45976.299624652776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45976.299624652776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45976.299624652776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45976.299624652776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45976.299624652776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45976.299624652776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45976.299624652776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45976.299624652776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45976.299624652776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45976.299624652776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45976.299624652776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45976.299624652776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45976.299624652776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45976.299624652776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45976.299624652776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45976.299624652776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45976.299624652776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45976.299624652776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45976.299624652776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45976.299624652776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45976.299624652776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45976.299624652776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45976.299624652776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45976.299624652776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45976.299624652776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45976.299624652776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45976.299624652776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45976.299624652776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45976.299624652776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45976.299624652776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45976.299624652776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45976.299624652776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45976.299624652776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45976.299624652776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45976.299624652776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45976.299624652776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45976.299624652776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45976.299624652776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45976.299624652776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45976.299624652776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45976.299624652776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45976.299624652776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45976.299624652776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45976.299624652776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45976.299624652776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45976.299624652776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45976.299624652776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45976.299624652776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45976.299624652776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45976.299624652776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45976.299624652776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45976.299624652776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45976.299624652776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45976.299624652776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45976.299624652776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45976.299624652776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45976.299624652776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45976.299624652776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45976.299624652776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45976.299624652776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45976.299624652776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45976.299624652776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45976.299624652776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45976.299624652776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tabSelected="1" workbookViewId="0">
      <selection activeCell="I6" sqref="I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151.29978668981494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5.0481134254368953E-2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45976.299624652776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45976.299624652776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45976.299624652776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45976.299624652776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45976.299624652776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45976.299624652776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45976.299624652776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45976.299624652776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45976.299624652776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45976.299624652776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45976.299624652776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45976.299624652776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45976.299624652776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45976.299624652776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45976.299624652776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45976.299624652776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45976.299624652776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45976.299624652776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45976.299624652776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45976.299624652776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45976.299624652776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45976.299624652776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45976.299624652776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45976.299624652776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45976.299624652776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45976.299624652776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45976.299624652776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45976.299624652776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45976.299624652776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45976.299624652776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45976.299624652776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45976.299624652776</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45976.299624652776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45976.299624652776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45976.299624652776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45976.299624652776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45976.299624652776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45976.299624652776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45976.299624652776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45976.299624652776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45976.299624652776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45976.299624652776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45976.299624652776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45976.299624652776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45976.299624652776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45976.299624652776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45976.299624652776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45976.299624652776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45976.299624652776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45976.299624652776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45976.299624652776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45976.299624652776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45976.299624652776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45976.299624652776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45976.299624652776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45976.299624652776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45976.299624652776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45976.299624652776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45976.299624652776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45976.299624652776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45976.299624652776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45976.299624652776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45976.299624652776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45976.299624652776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45976.299624652776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45976.299624652776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45976.299624652776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45976.299624652776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45976.299624652776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45976.299624652776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45976.299624652776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45976.299624652776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45976.299624652776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45976.299624652776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45976.299624652776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45976.299624652776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45976.299624652776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45976.299624652776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45976.299624652776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45976.299624652776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45976.299624652776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45976.299624652776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45976.299624652776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45976.299624652776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45976.299624652776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45976.299624652776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45976.299624652776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45976.299624652776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45976.299624652776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45976.299624652776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45976.299624652776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45976.299624652776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45976.299624652776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45976.299624652776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45976.299624652776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45976.299624652776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45976.299624652776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45976.299624652776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45976.299624652776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45976.299624652776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45976.299624652776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45976.299624652776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45976.299624652776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45976.299624652776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45976.299624652776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45976.299624652776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45976.299624652776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45976.299624652776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45976.299624652776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45976.299624652776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45976.299624652776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45976.299624652776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45976.299624652776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45976.299624652776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45976.299624652776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45976.299624652776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45976.299624652776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45976.299624652776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45976.299624652776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45976.299624652776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45976.299624652776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45976.299624652776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45976.299624652776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45976.299624652776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45976.299624652776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45976.299624652776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45976.299624652776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45976.299624652776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45976.299624652776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45976.299624652776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45976.299624652776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45976.299624652776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45976.299624652776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45976.299624652776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45976.299624652776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45976.299624652776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45976.299624652776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45976.299624652776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45976.299624652776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45976.299624652776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45976.299624652776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45976.299624652776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45976.299624652776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45976.299624652776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45976.299624652776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45976.299624652776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45976.299624652776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45976.299624652776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45976.299624652776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45976.299624652776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45976.299624652776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45976.299624652776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45976.299624652776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45976.299624652776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45976.299624652776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45976.299624652776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45976.299624652776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45976.299624652776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45976.299624652776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45976.299624652776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45976.299624652776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45976.299624652776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45976.299624652776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45976.299624652776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45976.299624652776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45976.299624652776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45976.299624652776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45976.299624652776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45976.299624652776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45976.299624652776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45976.299624652776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45976.299624652776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45976.299624652776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45976.299624652776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45976.299624652776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45976.299624652776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45976.299624652776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45976.299624652776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45976.299624652776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45976.299624652776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45976.299624652776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45976.299624652776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45976.299624652776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45976.299624652776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45976.299624652776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45976.299624652776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45976.299624652776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45976.299624652776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45976.299624652776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45976.299624652776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45976.299624652776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45976.299624652776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45976.299624652776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45976.299624652776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45976.299624652776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45976.299624652776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45976.299624652776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45976.299624652776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45976.299624652776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45976.299624652776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45976.299624652776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45976.299624652776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45976.299624652776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45976.299624652776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45976.299624652776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45976.299624652776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45976.299624652776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45976.299624652776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45976.299624652776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45976.299624652776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45976.299624652776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45976.299624652776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45976.299624652776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45976.299624652776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45976.299624652776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45976.299624652776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45976.299624652776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45976.299624652776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45976.299624652776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45976.299624652776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45976.299624652776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45976.299624652776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45976.299624652776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45976.299624652776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45976.299624652776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45976.299624652776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45976.299624652776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45976.299624652776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45976.299624652776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45976.299624652776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45976.299624652776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45976.299624652776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45976.299624652776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45976.299624652776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45976.299624652776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45976.299624652776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45976.299624652776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45976.299624652776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45976.299624652776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45976.299624652776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45976.299624652776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45976.299624652776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45976.299624652776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45976.299624652776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45976.299624652776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45976.299624652776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45976.299624652776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45976.299624652776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45976.299624652776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45976.299624652776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45976.299624652776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45976.299624652776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45976.299624652776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45976.299624652776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45976.299624652776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45976.299624652776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45976.299624652776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45976.299624652776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45976.299624652776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45976.299624652776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45976.299624652776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45976.299624652776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45976.299624652776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45976.299624652776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45976.299624652776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45976.299624652776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45976.299624652776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45976.299624652776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45976.299624652776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45976.299624652776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45976.299624652776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45976.299624652776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45976.299624652776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45976.299624652776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45976.299624652776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45976.299624652776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45976.299624652776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45976.299624652776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45976.299624652776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45976.299624652776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45976.299624652776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45976.299624652776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45976.299624652776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45976.299624652776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45976.299624652776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45976.299624652776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45976.299624652776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45976.299624652776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45976.299624652776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45976.299624652776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45976.299624652776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45976.299624652776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45976.299624652776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45976.299624652776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45976.299624652776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45976.299624652776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45976.299624652776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45976.299624652776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45976.299624652776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45976.299624652776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45976.299624652776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45976.299624652776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45976.299624652776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45976.299624652776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45976.299624652776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45976.299624652776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45976.299624652776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45976.299624652776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45976.299624652776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45976.299624652776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45976.299624652776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45976.299624652776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45976.299624652776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45976.299624652776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45976.299624652776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45976.299624652776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45976.299624652776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45976.299624652776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45976.299624652776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45976.299624652776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45976.299624652776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45976.299624652776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45976.299624652776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45976.299624652776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45976.299624652776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45976.299624652776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45976.299624652776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45976.299624652776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45976.299624652776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45976.299624652776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45976.299624652776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45976.299624652776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45976.299624652776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45976.299624652776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45976.299624652776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45976.299624652776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45976.299624652776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45976.299624652776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45976.299624652776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45976.299624652776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45976.299624652776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45976.299624652776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45976.299624652776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45976.299624652776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45976.299624652776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45976.299624652776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45976.299624652776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45976.299624652776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45976.299624652776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45976.299624652776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45976.299624652776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45976.299624652776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45976.299624652776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45976.299624652776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45976.299624652776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45976.299624652776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45976.299624652776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45976.299624652776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45976.299624652776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45976.299624652776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45976.299624652776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45976.299624652776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45976.299624652776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45976.299624652776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45976.299624652776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45976.299624652776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45976.299624652776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45976.299624652776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45976.299624652776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45976.299624652776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45976.299624652776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45976.299624652776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45976.299624652776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45976.299624652776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45976.299624652776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45976.299624652776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45976.299624652776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45976.299624652776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45976.299624652776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45976.299624652776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45976.299624652776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45976.299624652776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45976.299624652776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45976.299624652776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45976.299624652776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45976.299624652776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45976.299624652776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45976.299624652776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45976.299624652776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45976.299624652776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45976.299624652776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45976.299624652776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45976.299624652776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45976.299624652776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45976.299624652776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45976.299624652776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45976.299624652776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45976.299624652776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45976.299624652776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45976.299624652776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45976.299624652776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45976.299624652776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45976.299624652776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45976.299624652776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45976.299624652776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45976.299624652776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45976.299624652776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45976.299624652776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45976.299624652776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45976.299624652776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45976.299624652776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45976.299624652776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45976.299624652776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45976.299624652776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45976.299624652776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45976.299624652776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45976.299624652776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45976.299624652776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45976.299624652776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45976.299624652776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45976.299624652776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45976.299624652776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45976.299624652776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45976.299624652776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45976.299624652776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45976.299624652776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45976.299624652776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45976.299624652776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45976.299624652776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45976.299624652776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45976.299624652776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45976.299624652776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45976.299624652776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45976.299624652776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45976.299624652776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45976.299624652776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45976.299624652776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45976.299624652776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45976.299624652776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45976.299624652776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45976.299624652776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45976.299624652776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45976.299624652776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45976.299624652776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45976.299624652776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45976.299624652776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45976.299624652776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45976.299624652776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45976.299624652776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45976.299624652776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45976.299624652776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45976.299624652776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45976.299624652776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45976.299624652776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45976.299624652776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45976.299624652776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45976.299624652776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45976.299624652776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45976.299624652776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45976.299624652776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45976.299624652776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45976.299624652776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45976.299624652776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45976.299624652776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45976.299624652776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45976.299624652776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45976.299624652776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45976.299624652776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45976.299624652776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45976.299624652776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45976.299624652776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45976.299624652776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45976.299624652776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45976.299624652776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45976.299624652776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45976.299624652776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45976.299624652776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45976.299624652776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45976.299624652776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45976.299624652776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45976.299624652776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45976.299624652776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45976.299624652776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45976.299624652776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45976.299624652776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45976.299624652776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45976.299624652776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45976.299624652776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45976.299624652776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45976.299624652776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45976.299624652776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45976.299624652776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45976.299624652776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45976.299624652776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45976.299624652776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45976.299624652776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45976.299624652776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45976.299624652776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45976.299624652776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45976.299624652776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45976.299624652776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45976.299624652776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45976.299624652776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45976.299624652776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45976.299624652776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45976.299624652776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45976.299624652776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45976.299624652776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45976.299624652776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45976.299624652776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45976.299624652776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45976.299624652776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45976.299624652776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45976.299624652776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45976.299624652776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45976.299624652776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45976.299624652776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45976.299624652776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45976.299624652776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45976.299624652776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45976.299624652776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45976.299624652776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45976.299624652776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45976.299624652776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45976.299624652776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45976.299624652776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45976.299624652776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45976.299624652776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45976.299624652776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45976.299624652776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45976.299624652776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45976.299624652776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45976.299624652776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45976.299624652776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45976.299624652776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45976.299624652776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45976.299624652776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45976.299624652776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45976.299624652776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45976.299624652776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45976.299624652776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45976.299624652776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45976.299624652776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45976.299624652776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45976.299624652776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45976.299624652776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45976.299624652776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45976.299624652776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45976.299624652776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45976.299624652776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45976.299624652776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45976.299624652776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45976.299624652776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45976.299624652776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45976.299624652776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45976.299624652776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45976.299624652776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45976.299624652776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45976.299624652776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45976.299624652776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45976.299624652776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45976.299624652776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45976.299624652776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45976.299624652776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45976.299624652776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45976.299624652776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45976.299624652776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45976.299624652776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45976.299624652776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45976.299624652776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45976.299624652776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45976.299624652776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45976.299624652776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45976.299624652776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45976.299624652776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45976.299624652776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45976.299624652776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45976.299624652776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45976.299624652776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45976.299624652776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45976.299624652776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45976.299624652776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45976.299624652776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45976.299624652776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45976.299624652776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45976.299624652776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45976.299624652776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45976.299624652776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45976.299624652776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45976.299624652776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45976.299624652776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45976.299624652776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45976.299624652776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45976.299624652776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45976.299624652776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45976.299624652776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45976.299624652776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45976.299624652776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45976.299624652776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45976.299624652776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45976.299624652776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45976.299624652776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45976.299624652776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45976.299624652776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45976.299624652776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45976.299624652776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45976.299624652776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45976.299624652776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45976.299624652776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45976.299624652776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45976.299624652776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45976.299624652776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45976.299624652776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45976.299624652776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45976.299624652776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45976.299624652776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45976.299624652776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45976.299624652776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45976.299624652776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45976.299624652776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45976.299624652776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45976.299624652776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45976.299624652776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45976.299624652776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45976.299624652776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45976.299624652776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45976.299624652776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45976.299624652776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45976.299624652776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45976.299624652776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45976.299624652776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45976.299624652776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45976.299624652776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45976.299624652776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45976.299624652776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45976.299624652776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45976.299624652776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45976.299624652776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45976.299624652776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45976.299624652776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45976.299624652776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45976.299624652776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45976.299624652776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45976.299624652776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45976.299624652776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45976.299624652776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45976.299624652776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45976.299624652776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45976.299624652776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45976.299624652776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45976.299624652776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45976.299624652776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45976.299624652776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45976.299624652776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45976.299624652776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45976.299624652776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45976.299624652776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45976.299624652776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45976.299624652776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45976.299624652776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45976.299624652776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45976.299624652776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45976.299624652776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45976.299624652776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45976.299624652776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45976.299624652776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45976.299624652776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45976.299624652776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45976.299624652776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45976.299624652776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45976.299624652776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45976.299624652776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45976.299624652776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45976.299624652776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45976.299624652776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45976.299624652776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45976.299624652776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45976.299624652776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45976.299624652776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45976.299624652776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45976.299624652776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45976.299624652776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45976.299624652776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45976.299624652776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45976.299624652776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45976.299624652776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45976.299624652776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45976.299624652776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45976.299624652776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45976.299624652776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45976.299624652776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45976.299624652776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45976.299624652776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45976.299624652776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45976.299624652776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45976.299624652776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45976.299624652776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45976.299624652776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45976.299624652776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45976.299624652776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45976.299624652776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45976.299624652776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45976.299624652776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45976.299624652776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45976.299624652776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45976.299624652776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45976.299624652776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45976.299624652776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45976.299624652776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45976.299624652776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45976.299624652776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45976.299624652776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45976.299624652776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45976.299624652776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45976.299624652776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45976.299624652776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45976.299624652776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45976.299624652776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45976.299624652776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45976.299624652776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45976.299624652776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45976.299624652776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45976.299624652776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45976.299624652776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45976.299624652776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45976.299624652776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45976.299624652776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45976.299624652776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45976.299624652776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45976.299624652776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45976.299624652776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45976.299624652776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45976.299624652776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45976.299624652776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45976.299624652776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45976.299624652776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45976.299624652776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45976.299624652776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45976.299624652776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45976.299624652776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45976.299624652776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45976.299624652776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45976.299624652776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45976.299624652776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45976.299624652776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45976.299624652776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45976.299624652776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45976.299624652776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45976.299624652776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45976.299624652776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45976.299624652776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45976.299624652776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45976.299624652776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45976.299624652776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45976.299624652776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45976.299624652776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45976.299624652776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45976.299624652776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45976.299624652776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45976.299624652776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45976.299624652776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45976.299624652776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45976.299624652776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45976.299624652776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45976.299624652776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45976.299624652776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45976.299624652776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45976.299624652776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45976.299624652776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45976.299624652776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45976.299624652776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45976.299624652776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45976.299624652776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45976.299624652776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45976.299624652776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45976.299624652776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45976.299624652776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45976.299624652776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45976.299624652776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45976.299624652776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45976.299624652776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45976.299624652776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45976.299624652776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45976.299624652776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45976.299624652776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45976.299624652776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45976.299624652776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45976.299624652776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45976.299624652776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45976.299624652776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45976.299624652776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45976.299624652776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45976.299624652776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45976.299624652776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45976.299624652776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45976.299624652776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45976.299624652776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45976.299624652776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45976.299624652776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45976.299624652776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45976.299624652776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45976.299624652776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45976.299624652776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45976.299624652776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45976.299624652776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45976.299624652776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45976.299624652776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45976.299624652776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45976.299624652776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45976.299624652776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45976.299624652776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45976.299624652776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45976.299624652776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45976.299624652776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45976.299624652776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45976.299624652776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45976.299624652776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45976.299624652776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45976.299624652776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45976.299624652776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45976.299624652776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45976.299624652776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45976.299624652776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45976.299624652776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45976.299624652776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45976.299624652776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45976.299624652776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45976.299624652776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45976.299624652776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45976.299624652776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45976.299624652776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45976.299624652776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45976.299624652776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45976.299624652776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45976.299624652776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45976.299624652776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45976.299624652776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45976.299624652776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45976.299624652776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45976.299624652776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45976.299624652776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45976.299624652776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45976.299624652776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45976.299624652776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45976.299624652776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45976.299624652776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45976.299624652776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45976.299624652776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45976.299624652776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45976.299624652776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45976.299624652776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45976.299624652776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45976.299624652776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45976.299624652776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45976.299624652776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45976.299624652776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45976.299624652776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45976.299624652776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45976.299624652776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45976.299624652776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45976.299624652776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45976.299624652776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45976.299624652776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45976.299624652776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45976.299624652776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45976.299624652776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45976.299624652776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45976.299624652776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45976.299624652776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45976.299624652776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45976.299624652776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45976.299624652776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45976.299624652776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45976.299624652776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45976.299624652776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45976.299624652776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45976.299624652776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45976.299624652776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45976.299624652776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45976.299624652776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45976.299624652776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45976.299624652776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45976.299624652776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45976.299624652776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45976.299624652776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45976.299624652776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45976.299624652776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45976.299624652776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45976.299624652776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45976.299624652776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45976.299624652776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45976.299624652776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45976.299624652776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45976.299624652776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45976.299624652776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45976.299624652776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45976.299624652776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45976.299624652776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45976.299624652776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45976.299624652776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45976.299624652776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45976.299624652776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45976.299624652776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45976.299624652776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45976.299624652776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45976.299624652776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45976.299624652776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45976.299624652776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45976.299624652776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45976.299624652776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45976.299624652776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45976.299624652776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45976.299624652776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45976.299624652776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45976.299624652776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45976.299624652776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45976.299624652776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45976.299624652776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45976.299624652776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45976.299624652776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45976.299624652776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45976.299624652776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45976.299624652776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45976.299624652776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45976.299624652776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45976.299624652776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45976.299624652776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45976.299624652776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45976.299624652776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45976.299624652776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45976.299624652776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45976.299624652776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45976.299624652776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45976.299624652776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45976.299624652776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45976.299624652776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45976.299624652776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45976.299624652776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45976.299624652776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45976.299624652776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45976.299624652776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45976.299624652776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45976.299624652776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45976.299624652776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45976.299624652776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45976.299624652776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45976.299624652776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45976.299624652776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45976.299624652776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45976.299624652776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45976.299624652776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45976.299624652776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45976.299624652776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45976.299624652776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45976.299624652776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45976.299624652776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45976.299624652776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45976.299624652776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45976.299624652776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45976.299624652776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45976.299624652776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45976.299624652776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45976.299624652776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45976.299624652776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45976.299624652776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45976.299624652776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45976.299624652776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45976.299624652776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45976.299624652776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45976.299624652776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45976.299624652776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45976.299624652776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45976.299624652776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45976.299624652776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45976.299624652776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45976.299624652776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45976.299624652776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45976.299624652776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45976.299624652776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45976.299624652776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45976.299624652776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45976.299624652776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45976.299624652776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45976.299624652776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45976.299624652776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45976.299624652776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45976.299624652776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45976.299624652776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45976.299624652776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45976.299624652776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45976.299624652776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45976.299624652776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45976.299624652776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45976.299624652776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45976.299624652776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45976.299624652776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45976.299624652776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45976.299624652776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45976.299624652776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45976.299624652776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45976.299624652776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45976.299624652776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45976.299624652776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45976.299624652776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45976.299624652776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45976.299624652776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45976.299624652776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45976.299624652776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45976.299624652776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45976.299624652776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45976.299624652776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45976.299624652776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45976.299624652776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45976.299624652776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45976.299624652776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45976.299624652776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45976.299624652776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45976.299624652776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45976.299624652776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45976.299624652776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45976.299624652776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45976.299624652776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45976.299624652776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45976.299624652776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45976.299624652776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45976.299624652776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45976.299624652776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45976.299624652776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45976.299624652776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45976.299624652776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45976.299624652776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45976.299624652776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45976.299624652776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45976.299624652776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45976.299624652776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45976.299624652776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45976.299624652776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45976.299624652776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45976.299624652776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45976.299624652776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45976.299624652776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45976.299624652776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45976.299624652776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45976.299624652776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45976.299624652776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45976.299624652776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45976.299624652776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45976.299624652776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45976.299624652776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45976.299624652776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45976.299624652776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45976.299624652776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45976.299624652776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45976.299624652776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45976.299624652776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45976.299624652776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45976.299624652776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45976.299624652776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272.81890706018021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0.49639548610866768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0.37027280092297588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0.25449733796267537</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0.11485613425611518</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0.10309687499830034</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45976.299624652776</v>
      </c>
      <c r="H8" s="96">
        <v>45976.180868055555</v>
      </c>
      <c r="I8" s="135" t="str">
        <f>IFERROR(VLOOKUP(D8,DB!A:F,6,0),"")</f>
        <v>SCECO</v>
      </c>
      <c r="J8" s="135" t="str">
        <f>IFERROR(VLOOKUP(D8,DB!A:G,7,0),"")</f>
        <v>Weak</v>
      </c>
      <c r="K8" s="98" t="s">
        <v>39120</v>
      </c>
      <c r="L8" s="92" t="str">
        <f>IFERROR(VLOOKUP(D8,DB!A:I,9,0),"")</f>
        <v>Latis</v>
      </c>
    </row>
    <row r="9" spans="1:16" ht="15" customHeight="1">
      <c r="A9" s="135" t="s">
        <v>39121</v>
      </c>
      <c r="B9" s="135" t="str">
        <f>IFERROR(VLOOKUP(D9,DB!A:K,11,0),"")</f>
        <v>R4</v>
      </c>
      <c r="C9" s="94">
        <v>4</v>
      </c>
      <c r="D9" s="92" t="s">
        <v>35150</v>
      </c>
      <c r="E9" s="95" t="s">
        <v>39021</v>
      </c>
      <c r="F9" s="96">
        <v>45976.263472222221</v>
      </c>
      <c r="G9" s="97">
        <f ca="1">IFERROR(NOW()-F9,"")</f>
        <v>3.6152430555375759E-2</v>
      </c>
      <c r="H9" s="96">
        <v>45976.24795138889</v>
      </c>
      <c r="I9" s="135" t="str">
        <f>IFERROR(VLOOKUP(D9,DB!A:F,6,0),"")</f>
        <v>Generator-DG</v>
      </c>
      <c r="J9" s="135" t="str">
        <f>IFERROR(VLOOKUP(D9,DB!A:G,7,0),"")</f>
        <v>Good</v>
      </c>
      <c r="K9" s="98" t="s">
        <v>39122</v>
      </c>
      <c r="L9" s="92" t="str">
        <f>IFERROR(VLOOKUP(D9,DB!A:I,9,0),"")</f>
        <v>Latis</v>
      </c>
    </row>
    <row r="10" spans="1:16" ht="15" customHeight="1">
      <c r="A10" s="135" t="s">
        <v>39119</v>
      </c>
      <c r="B10" s="135" t="str">
        <f>IFERROR(VLOOKUP(D10,DB!A:K,11,0),"")</f>
        <v>R4</v>
      </c>
      <c r="C10" s="94">
        <v>1</v>
      </c>
      <c r="D10" s="92" t="s">
        <v>35131</v>
      </c>
      <c r="E10" s="95" t="s">
        <v>39021</v>
      </c>
      <c r="F10" s="96"/>
      <c r="G10" s="97">
        <f ca="1">IFERROR(NOW()-F10,"")</f>
        <v>45976.299624652776</v>
      </c>
      <c r="H10" s="96">
        <v>45976.235277777778</v>
      </c>
      <c r="I10" s="135" t="str">
        <f>IFERROR(VLOOKUP(D10,DB!A:F,6,0),"")</f>
        <v>SCECO</v>
      </c>
      <c r="J10" s="135" t="str">
        <f>IFERROR(VLOOKUP(D10,DB!A:G,7,0),"")</f>
        <v>Vandalized</v>
      </c>
      <c r="K10" s="98" t="s">
        <v>39123</v>
      </c>
      <c r="L10" s="92" t="str">
        <f>IFERROR(VLOOKUP(D10,DB!A:I,9,0),"")</f>
        <v>Latis</v>
      </c>
    </row>
    <row r="11" spans="1:16" ht="15" customHeight="1">
      <c r="A11" s="135" t="s">
        <v>39124</v>
      </c>
      <c r="B11" s="135" t="str">
        <f>IFERROR(VLOOKUP(D11,DB!A:K,11,0),"")</f>
        <v>R4</v>
      </c>
      <c r="C11" s="94">
        <v>11</v>
      </c>
      <c r="D11" s="92" t="s">
        <v>36366</v>
      </c>
      <c r="E11" s="95" t="s">
        <v>39100</v>
      </c>
      <c r="F11" s="96">
        <v>45976.265555555554</v>
      </c>
      <c r="G11" s="97">
        <f ca="1">IFERROR(NOW()-F11,"")</f>
        <v>3.4069097222527489E-2</v>
      </c>
      <c r="H11" s="96">
        <v>45976.252951388888</v>
      </c>
      <c r="I11" s="135" t="str">
        <f>IFERROR(VLOOKUP(D11,DB!A:F,6,0),"")</f>
        <v>Generator-DG</v>
      </c>
      <c r="J11" s="135" t="str">
        <f>IFERROR(VLOOKUP(D11,DB!A:G,7,0),"")</f>
        <v>Good</v>
      </c>
      <c r="K11" s="98" t="s">
        <v>39125</v>
      </c>
      <c r="L11" s="92" t="str">
        <f>IFERROR(VLOOKUP(D11,DB!A:I,9,0),"")</f>
        <v>Latis</v>
      </c>
    </row>
    <row r="12" spans="1:16" ht="15" customHeight="1">
      <c r="A12" s="135"/>
      <c r="B12" s="135" t="str">
        <f>IFERROR(VLOOKUP(D12,DB!A:K,11,0),"")</f>
        <v/>
      </c>
      <c r="C12" s="94"/>
      <c r="D12" s="92"/>
      <c r="E12" s="95"/>
      <c r="F12" s="96"/>
      <c r="G12" s="97">
        <f ca="1">IFERROR(NOW()-F12,"")</f>
        <v>45976.299624652776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45976.299624652776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45976.299624652776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45976.299624652776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45976.299624652776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45976.299624652776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45976.299624652776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45976.299624652776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45976.299624652776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45976.299624652776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45976.299624652776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45976.299624652776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45976.299624652776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45976.299624652776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45976.299624652776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45976.299624652776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45976.299624652776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45976.299624652776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45976.299624652776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45976.299624652776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45976.299624652776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45976.299624652776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45976.299624652776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45976.299624652776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45976.299624652776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45976.299624652776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45976.299624652776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45976.299624652776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45976.299624652776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45976.299624652776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45976.299624652776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45976.299624652776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45976.299624652776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45976.299624652776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45976.299624652776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45976.299624652776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45976.299624652776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45976.299624652776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45976.299624652776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45976.299624652776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45976.299624652776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45976.299624652776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45976.299624652776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45976.299624652776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45976.299624652776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45976.299624652776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45976.299624652776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45976.299624652776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45976.299624652776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45976.299624652776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45976.299624652776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45976.299624652776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45976.299624652776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45976.299624652776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45976.299624652776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45976.299624652776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45976.299624652776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45976.299624652776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45976.299624652776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45976.299624652776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45976.299624652776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45976.299624652776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45976.299624652776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45976.299624652776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45976.299624652776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45976.299624652776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45976.299624652776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45976.299624652776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45976.299624652776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45976.299624652776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45976.299624652776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45976.299624652776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45976.299624652776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45976.299624652776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45976.299624652776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45976.299624652776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45976.299624652776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45976.299624652776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45976.299624652776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45976.299624652776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45976.299624652776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45976.299624652776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45976.299624652776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45976.299624652776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45976.299624652776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45976.299624652776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45976.299624652776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45976.299624652776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45976.299624652776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45976.299624652776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45976.299624652776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45976.299624652776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45976.299624652776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45976.299624652776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45976.299624652776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45976.299624652776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45976.299624652776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45976.299624652776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45976.299624652776</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45976.299624652776</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45976.299624652776</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45976.299624652776</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84.46756446758809</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50.110747337959765</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27.638513541663997</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3" ca="1" si="2">IFERROR(NOW()-F6,"")</f>
        <v>45976.299624652776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45976.299624652776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45976.299624652776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45976.299624652776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45976.299624652776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45976.299624652776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45976.299624652776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45976.299624652776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45976.299624652776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45976.299624652776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45976.299624652776</v>
      </c>
      <c r="H16" s="125"/>
      <c r="I16" s="124" t="str">
        <f>IFERROR(VLOOKUP(D16,DB!A:F,6,0),"")</f>
        <v/>
      </c>
      <c r="J16" s="124" t="str">
        <f>IFERROR(VLOOKUP(D16,DB!A:G,7,0),"")</f>
        <v/>
      </c>
      <c r="K16" s="124"/>
      <c r="L16" s="124" t="str">
        <f>IFERROR(VLOOKUP(D16,DB!A:I,9,0),"")</f>
        <v/>
      </c>
    </row>
    <row r="17" spans="1:12" ht="45.75">
      <c r="A17" s="124"/>
      <c r="B17" s="124" t="str">
        <f>IFERROR(VLOOKUP(D17,DB!A:K,11,0),"")</f>
        <v/>
      </c>
      <c r="C17" s="124"/>
      <c r="D17" s="124"/>
      <c r="E17" s="124"/>
      <c r="F17" s="124"/>
      <c r="G17" s="126">
        <f t="shared" ca="1" si="2"/>
        <v>45976.299624652776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45976.299624652776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45976.299624652776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45976.299624652776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45976.299624652776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45976.299624652776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45976.299624652776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45976.299624652776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45976.299624652776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45976.299624652776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45976.299624652776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45976.299624652776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45976.299624652776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45976.299624652776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45976.299624652776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45976.299624652776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45976.299624652776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45976.299624652776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45976.299624652776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45976.299624652776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45976.299624652776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45976.299624652776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45976.299624652776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45976.299624652776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45976.299624652776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45976.299624652776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45976.299624652776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45976.299624652776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45976.299624652776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45976.299624652776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45976.299624652776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45976.299624652776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45976.299624652776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45976.299624652776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45976.299624652776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45976.299624652776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45976.299624652776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45976.299624652776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45976.299624652776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45976.299624652776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45976.299624652776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45976.299624652776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45976.299624652776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45976.299624652776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45976.299624652776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45976.299624652776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45976.299624652776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45976.299624652776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45976.299624652776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45976.299624652776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45976.299624652776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45976.299624652776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45976.299624652776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45976.299624652776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45976.299624652776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45976.299624652776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45976.299624652776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45976.299624652776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45976.299624652776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45976.299624652776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45976.299624652776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45976.299624652776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45976.299624652776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45976.299624652776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45976.299624652776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45976.299624652776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45976.299624652776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45976.299624652776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45976.299624652776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45976.299624652776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45976.299624652776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45976.299624652776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45976.299624652776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45976.299624652776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45976.299624652776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45976.299624652776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45976.299624652776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45976.299624652776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45976.299624652776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45976.299624652776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45976.299624652776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45976.299624652776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45976.299624652776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45976.299624652776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45976.299624652776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45976.299624652776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45976.299624652776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45976.299624652776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45976.299624652776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45976.299624652776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45976.299624652776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45976.299624652776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45976.299624652776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45976.299624652776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45976.299624652776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45976.299624652776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45976.299624652776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45976.299624652776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45976.299624652776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45976.299624652776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45976.299624652776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45976.299624652776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45976.299624652776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45976.299624652776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45976.299624652776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45976.299624652776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45976.299624652776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45976.299624652776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45976.299624652776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45976.299624652776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45976.299624652776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45976.299624652776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45976.299624652776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45976.299624652776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45976.299624652776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45976.299624652776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45976.299624652776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45976.299624652776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45976.299624652776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45976.299624652776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45976.299624652776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45976.299624652776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45976.299624652776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45976.299624652776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45976.299624652776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45976.299624652776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45976.299624652776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45976.299624652776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45976.299624652776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45976.299624652776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45976.299624652776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45976.299624652776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45976.299624652776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45976.299624652776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45976.299624652776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45976.299624652776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45976.299624652776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45976.299624652776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45976.299624652776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45976.299624652776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45976.299624652776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45976.299624652776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45976.299624652776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45976.299624652776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45976.299624652776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45976.299624652776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45976.299624652776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45976.299624652776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45976.299624652776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45976.299624652776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45976.299624652776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45976.299624652776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45976.299624652776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45976.299624652776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45976.299624652776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45976.299624652776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45976.299624652776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45976.299624652776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45976.299624652776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45976.299624652776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45976.299624652776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45976.299624652776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45976.299624652776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45976.299624652776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45976.299624652776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45976.299624652776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45976.299624652776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45976.299624652776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45976.299624652776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45976.299624652776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45976.299624652776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45976.299624652776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45976.299624652776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45976.299624652776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45976.299624652776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45976.299624652776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45976.299624652776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45976.299624652776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45976.299624652776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45976.299624652776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45976.299624652776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45976.299624652776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45976.299624652776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45976.299624652776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45976.299624652776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45976.299624652776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45976.299624652776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45976.299624652776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45976.299624652776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45976.299624652776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45976.299624652776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45976.299624652776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45976.299624652776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45976.299624652776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45976.299624652776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45976.299624652776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45976.299624652776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45976.299624652776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45976.299624652776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45976.299624652776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45976.299624652776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45976.299624652776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45976.299624652776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45976.299624652776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45976.299624652776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45976.299624652776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45976.299624652776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45976.299624652776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45976.299624652776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45976.299624652776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45976.299624652776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45976.299624652776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45976.299624652776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45976.299624652776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45976.299624652776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45976.299624652776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45976.299624652776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45976.299624652776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45976.299624652776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45976.299624652776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45976.299624652776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45976.299624652776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45976.299624652776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45976.299624652776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45976.299624652776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45976.299624652776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45976.299624652776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45976.299624652776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45976.299624652776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45976.299624652776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45976.299624652776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45976.299624652776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45976.299624652776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45976.299624652776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45976.299624652776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45976.299624652776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45976.299624652776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45976.299624652776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45976.299624652776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45976.299624652776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45976.299624652776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45976.299624652776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45976.299624652776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45976.299624652776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45976.299624652776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45976.299624652776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45976.299624652776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45976.299624652776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45976.299624652776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45976.299624652776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45976.299624652776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45976.299624652776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45976.299624652776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45976.299624652776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45976.299624652776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45976.299624652776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45976.299624652776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45976.299624652776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45976.299624652776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45976.299624652776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45976.299624652776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45976.299624652776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45976.299624652776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45976.299624652776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45976.299624652776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45976.299624652776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45976.299624652776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45976.299624652776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45976.299624652776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45976.299624652776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45976.299624652776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45976.299624652776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45976.299624652776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45976.299624652776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45976.299624652776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45976.299624652776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45976.299624652776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45976.299624652776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45976.299624652776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45976.299624652776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45976.299624652776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45976.299624652776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45976.299624652776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45976.299624652776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45976.299624652776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45976.299624652776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45976.299624652776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45976.299624652776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45976.299624652776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45976.299624652776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45976.299624652776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45976.299624652776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45976.299624652776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45976.299624652776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45976.299624652776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45976.299624652776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45976.299624652776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45976.299624652776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45976.299624652776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45976.299624652776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45976.299624652776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45976.299624652776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45976.299624652776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45976.299624652776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45976.299624652776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45976.299624652776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